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as\Desktop\MAX\Apr'23\"/>
    </mc:Choice>
  </mc:AlternateContent>
  <bookViews>
    <workbookView xWindow="-105" yWindow="-105" windowWidth="23250" windowHeight="12450" tabRatio="817"/>
  </bookViews>
  <sheets>
    <sheet name="Com" sheetId="26" r:id="rId1"/>
  </sheets>
  <definedNames>
    <definedName name="_xlnm._FilterDatabase" localSheetId="0" hidden="1">Com!$A$10:$AL$110</definedName>
    <definedName name="_xlnm.Print_Area" localSheetId="0">Com!$A$1:$AI$110</definedName>
    <definedName name="_xlnm.Print_Titles" localSheetId="0">Com!$1:$10</definedName>
  </definedNames>
  <calcPr calcId="162913"/>
</workbook>
</file>

<file path=xl/calcChain.xml><?xml version="1.0" encoding="utf-8"?>
<calcChain xmlns="http://schemas.openxmlformats.org/spreadsheetml/2006/main">
  <c r="Q110" i="26" l="1"/>
  <c r="S110" i="26"/>
  <c r="T110" i="26"/>
  <c r="Z110" i="26"/>
  <c r="AE110" i="26"/>
  <c r="P110" i="26"/>
  <c r="Y109" i="26"/>
  <c r="R109" i="26"/>
  <c r="V109" i="26" s="1"/>
  <c r="N109" i="26"/>
  <c r="Y108" i="26"/>
  <c r="R108" i="26"/>
  <c r="V108" i="26" s="1"/>
  <c r="N108" i="26"/>
  <c r="Y107" i="26"/>
  <c r="R107" i="26"/>
  <c r="V107" i="26" s="1"/>
  <c r="N107" i="26"/>
  <c r="Y106" i="26"/>
  <c r="R106" i="26"/>
  <c r="V106" i="26" s="1"/>
  <c r="N106" i="26"/>
  <c r="Y105" i="26"/>
  <c r="R105" i="26"/>
  <c r="W105" i="26" s="1"/>
  <c r="N105" i="26"/>
  <c r="W109" i="26" l="1"/>
  <c r="W106" i="26"/>
  <c r="W107" i="26"/>
  <c r="W108" i="26"/>
  <c r="X105" i="26"/>
  <c r="U106" i="26"/>
  <c r="U108" i="26"/>
  <c r="U109" i="26"/>
  <c r="U105" i="26"/>
  <c r="X106" i="26"/>
  <c r="X107" i="26"/>
  <c r="X108" i="26"/>
  <c r="X109" i="26"/>
  <c r="V105" i="26"/>
  <c r="U107" i="26"/>
  <c r="AA107" i="26" l="1"/>
  <c r="AB107" i="26"/>
  <c r="AA106" i="26"/>
  <c r="AB106" i="26"/>
  <c r="AA109" i="26"/>
  <c r="AB109" i="26"/>
  <c r="AA108" i="26"/>
  <c r="AB108" i="26"/>
  <c r="AB105" i="26"/>
  <c r="AA105" i="26"/>
  <c r="AC106" i="26" l="1"/>
  <c r="AD106" i="26" s="1"/>
  <c r="AF106" i="26" s="1"/>
  <c r="AC108" i="26"/>
  <c r="AD108" i="26" s="1"/>
  <c r="AF108" i="26" s="1"/>
  <c r="AC105" i="26"/>
  <c r="AD105" i="26" s="1"/>
  <c r="AF105" i="26" s="1"/>
  <c r="AC109" i="26"/>
  <c r="AD109" i="26" s="1"/>
  <c r="AF109" i="26" s="1"/>
  <c r="AC107" i="26"/>
  <c r="AD107" i="26" s="1"/>
  <c r="AF107" i="26" s="1"/>
  <c r="Y101" i="26"/>
  <c r="Y102" i="26"/>
  <c r="Y103" i="26"/>
  <c r="Y104" i="26"/>
  <c r="R101" i="26"/>
  <c r="W101" i="26" s="1"/>
  <c r="R102" i="26"/>
  <c r="X102" i="26" s="1"/>
  <c r="R103" i="26"/>
  <c r="X103" i="26" s="1"/>
  <c r="R104" i="26"/>
  <c r="X104" i="26" s="1"/>
  <c r="N101" i="26"/>
  <c r="N102" i="26"/>
  <c r="N103" i="26"/>
  <c r="N104" i="26"/>
  <c r="U101" i="26" l="1"/>
  <c r="AB101" i="26" s="1"/>
  <c r="U102" i="26"/>
  <c r="AB102" i="26" s="1"/>
  <c r="V102" i="26"/>
  <c r="W102" i="26"/>
  <c r="X101" i="26"/>
  <c r="U103" i="26"/>
  <c r="V103" i="26"/>
  <c r="W103" i="26"/>
  <c r="V101" i="26"/>
  <c r="AA101" i="26" s="1"/>
  <c r="AC101" i="26" s="1"/>
  <c r="AD101" i="26" s="1"/>
  <c r="AF101" i="26" s="1"/>
  <c r="U104" i="26"/>
  <c r="AB104" i="26" s="1"/>
  <c r="V104" i="26"/>
  <c r="W104" i="26"/>
  <c r="AA102" i="26" l="1"/>
  <c r="AC102" i="26" s="1"/>
  <c r="AD102" i="26" s="1"/>
  <c r="AF102" i="26" s="1"/>
  <c r="AA104" i="26"/>
  <c r="AC104" i="26" s="1"/>
  <c r="AD104" i="26" s="1"/>
  <c r="AF104" i="26" s="1"/>
  <c r="AA103" i="26"/>
  <c r="AC103" i="26" s="1"/>
  <c r="AB103" i="26"/>
  <c r="AD103" i="26" l="1"/>
  <c r="AF103" i="26" s="1"/>
  <c r="Y96" i="26" l="1"/>
  <c r="Y97" i="26"/>
  <c r="Y98" i="26"/>
  <c r="Y99" i="26"/>
  <c r="Y100" i="26"/>
  <c r="R12" i="26"/>
  <c r="R13" i="26"/>
  <c r="R14" i="26"/>
  <c r="R15" i="26"/>
  <c r="R16" i="26"/>
  <c r="R17" i="26"/>
  <c r="R18" i="26"/>
  <c r="R19" i="26"/>
  <c r="R20" i="26"/>
  <c r="R21" i="26"/>
  <c r="R22" i="26"/>
  <c r="R23" i="26"/>
  <c r="R24" i="26"/>
  <c r="R25" i="26"/>
  <c r="R26" i="26"/>
  <c r="R27" i="26"/>
  <c r="R28" i="26"/>
  <c r="R29" i="26"/>
  <c r="R30" i="26"/>
  <c r="R31" i="26"/>
  <c r="R32" i="26"/>
  <c r="R33" i="26"/>
  <c r="R34" i="26"/>
  <c r="R35" i="26"/>
  <c r="R36" i="26"/>
  <c r="R37" i="26"/>
  <c r="R38" i="26"/>
  <c r="R39" i="26"/>
  <c r="R40" i="26"/>
  <c r="R41" i="26"/>
  <c r="R42" i="26"/>
  <c r="R43" i="26"/>
  <c r="R44" i="26"/>
  <c r="R45" i="26"/>
  <c r="R46" i="26"/>
  <c r="R47" i="26"/>
  <c r="R48" i="26"/>
  <c r="R49" i="26"/>
  <c r="R50" i="26"/>
  <c r="R51" i="26"/>
  <c r="R52" i="26"/>
  <c r="R53" i="26"/>
  <c r="R54" i="26"/>
  <c r="R55" i="26"/>
  <c r="R56" i="26"/>
  <c r="R57" i="26"/>
  <c r="R58" i="26"/>
  <c r="R59" i="26"/>
  <c r="R60" i="26"/>
  <c r="R61" i="26"/>
  <c r="R62" i="26"/>
  <c r="R63" i="26"/>
  <c r="R64" i="26"/>
  <c r="R65" i="26"/>
  <c r="R66" i="26"/>
  <c r="R67" i="26"/>
  <c r="R68" i="26"/>
  <c r="R69" i="26"/>
  <c r="R70" i="26"/>
  <c r="R71" i="26"/>
  <c r="R72" i="26"/>
  <c r="R73" i="26"/>
  <c r="R74" i="26"/>
  <c r="R75" i="26"/>
  <c r="R76" i="26"/>
  <c r="R77" i="26"/>
  <c r="R78" i="26"/>
  <c r="R79" i="26"/>
  <c r="R80" i="26"/>
  <c r="R81" i="26"/>
  <c r="R82" i="26"/>
  <c r="R83" i="26"/>
  <c r="R84" i="26"/>
  <c r="R85" i="26"/>
  <c r="R86" i="26"/>
  <c r="R87" i="26"/>
  <c r="R88" i="26"/>
  <c r="R89" i="26"/>
  <c r="R90" i="26"/>
  <c r="R91" i="26"/>
  <c r="R92" i="26"/>
  <c r="R93" i="26"/>
  <c r="R94" i="26"/>
  <c r="R95" i="26"/>
  <c r="R96" i="26"/>
  <c r="U96" i="26" s="1"/>
  <c r="R97" i="26"/>
  <c r="U97" i="26" s="1"/>
  <c r="R98" i="26"/>
  <c r="U98" i="26" s="1"/>
  <c r="AB98" i="26" s="1"/>
  <c r="R99" i="26"/>
  <c r="X99" i="26" s="1"/>
  <c r="R100" i="26"/>
  <c r="U100" i="26" s="1"/>
  <c r="R11" i="26"/>
  <c r="Y91" i="26"/>
  <c r="Y92" i="26"/>
  <c r="Y94" i="26"/>
  <c r="Y95" i="26"/>
  <c r="N95" i="26"/>
  <c r="N94" i="26"/>
  <c r="Y93" i="26"/>
  <c r="N93" i="26"/>
  <c r="N92" i="26"/>
  <c r="N91" i="26"/>
  <c r="Y90" i="26"/>
  <c r="N90" i="26"/>
  <c r="N100" i="26"/>
  <c r="N99" i="26"/>
  <c r="N98" i="26"/>
  <c r="N97" i="26"/>
  <c r="N96" i="26"/>
  <c r="R110" i="26" l="1"/>
  <c r="W100" i="26"/>
  <c r="V99" i="26"/>
  <c r="X100" i="26"/>
  <c r="V100" i="26"/>
  <c r="X97" i="26"/>
  <c r="W99" i="26"/>
  <c r="U99" i="26"/>
  <c r="AB96" i="26"/>
  <c r="W97" i="26"/>
  <c r="V97" i="26"/>
  <c r="X98" i="26"/>
  <c r="W98" i="26"/>
  <c r="X96" i="26"/>
  <c r="V98" i="26"/>
  <c r="W96" i="26"/>
  <c r="V96" i="26"/>
  <c r="AB100" i="26"/>
  <c r="AB97" i="26"/>
  <c r="N71" i="26"/>
  <c r="AA100" i="26" l="1"/>
  <c r="AC100" i="26" s="1"/>
  <c r="AD100" i="26" s="1"/>
  <c r="AF100" i="26" s="1"/>
  <c r="AA96" i="26"/>
  <c r="AC96" i="26" s="1"/>
  <c r="AD96" i="26" s="1"/>
  <c r="AA99" i="26"/>
  <c r="AC99" i="26" s="1"/>
  <c r="AB99" i="26"/>
  <c r="AA98" i="26"/>
  <c r="AC98" i="26" s="1"/>
  <c r="AD98" i="26" s="1"/>
  <c r="AF98" i="26" s="1"/>
  <c r="AA97" i="26"/>
  <c r="AC97" i="26" s="1"/>
  <c r="AD97" i="26" s="1"/>
  <c r="AF97" i="26" s="1"/>
  <c r="AD99" i="26" l="1"/>
  <c r="AF99" i="26" s="1"/>
  <c r="AF96" i="26"/>
  <c r="X94" i="26" l="1"/>
  <c r="U94" i="26"/>
  <c r="V94" i="26"/>
  <c r="W94" i="26"/>
  <c r="AB94" i="26" l="1"/>
  <c r="AA94" i="26"/>
  <c r="AC94" i="26" s="1"/>
  <c r="AD94" i="26" l="1"/>
  <c r="AF94" i="26" s="1"/>
  <c r="V93" i="26" l="1"/>
  <c r="X93" i="26"/>
  <c r="W93" i="26"/>
  <c r="U93" i="26"/>
  <c r="V95" i="26"/>
  <c r="W95" i="26"/>
  <c r="X95" i="26"/>
  <c r="U95" i="26"/>
  <c r="V92" i="26"/>
  <c r="X92" i="26"/>
  <c r="U92" i="26"/>
  <c r="AB92" i="26" s="1"/>
  <c r="W92" i="26"/>
  <c r="X91" i="26"/>
  <c r="U91" i="26"/>
  <c r="V91" i="26"/>
  <c r="W91" i="26"/>
  <c r="V90" i="26"/>
  <c r="U90" i="26"/>
  <c r="W90" i="26"/>
  <c r="X90" i="26"/>
  <c r="AA92" i="26" l="1"/>
  <c r="AC92" i="26" s="1"/>
  <c r="AD92" i="26" s="1"/>
  <c r="AF92" i="26" s="1"/>
  <c r="AB91" i="26"/>
  <c r="AA91" i="26"/>
  <c r="AC91" i="26" s="1"/>
  <c r="AA95" i="26"/>
  <c r="AC95" i="26" s="1"/>
  <c r="AB95" i="26"/>
  <c r="AB93" i="26"/>
  <c r="AA93" i="26"/>
  <c r="AC93" i="26" s="1"/>
  <c r="AB90" i="26"/>
  <c r="AA90" i="26"/>
  <c r="AC90" i="26" s="1"/>
  <c r="AD90" i="26" l="1"/>
  <c r="AF90" i="26" s="1"/>
  <c r="AD93" i="26"/>
  <c r="AF93" i="26" s="1"/>
  <c r="AD91" i="26"/>
  <c r="AF91" i="26" s="1"/>
  <c r="AD95" i="26"/>
  <c r="AF95" i="26" s="1"/>
  <c r="Y89" i="26" l="1"/>
  <c r="N89" i="26"/>
  <c r="Y88" i="26"/>
  <c r="N88" i="26"/>
  <c r="Y87" i="26"/>
  <c r="N87" i="26"/>
  <c r="Y86" i="26"/>
  <c r="N86" i="26"/>
  <c r="Y85" i="26"/>
  <c r="N85" i="26"/>
  <c r="Y84" i="26"/>
  <c r="N84" i="26"/>
  <c r="Y83" i="26"/>
  <c r="N83" i="26"/>
  <c r="Y82" i="26"/>
  <c r="N82" i="26"/>
  <c r="Y81" i="26"/>
  <c r="N81" i="26"/>
  <c r="Y80" i="26"/>
  <c r="N80" i="26"/>
  <c r="Y79" i="26"/>
  <c r="N79" i="26"/>
  <c r="Y78" i="26"/>
  <c r="N78" i="26"/>
  <c r="Y77" i="26"/>
  <c r="N77" i="26"/>
  <c r="Y76" i="26"/>
  <c r="N76" i="26"/>
  <c r="Y75" i="26"/>
  <c r="N75" i="26"/>
  <c r="Y74" i="26"/>
  <c r="N74" i="26"/>
  <c r="Y73" i="26"/>
  <c r="N73" i="26"/>
  <c r="Y72" i="26"/>
  <c r="N72" i="26"/>
  <c r="Y71" i="26"/>
  <c r="Y70" i="26"/>
  <c r="N70" i="26"/>
  <c r="Y69" i="26"/>
  <c r="N69" i="26"/>
  <c r="Y68" i="26"/>
  <c r="N68" i="26"/>
  <c r="Y67" i="26"/>
  <c r="X67" i="26"/>
  <c r="N67" i="26"/>
  <c r="Y66" i="26"/>
  <c r="U66" i="26"/>
  <c r="N66" i="26"/>
  <c r="Y65" i="26"/>
  <c r="N65" i="26"/>
  <c r="Y64" i="26"/>
  <c r="N64" i="26"/>
  <c r="Y63" i="26"/>
  <c r="W63" i="26"/>
  <c r="N63" i="26"/>
  <c r="Y62" i="26"/>
  <c r="N62" i="26"/>
  <c r="Y61" i="26"/>
  <c r="X61" i="26"/>
  <c r="N61" i="26"/>
  <c r="Y60" i="26"/>
  <c r="N60" i="26"/>
  <c r="Y59" i="26"/>
  <c r="N59" i="26"/>
  <c r="Y58" i="26"/>
  <c r="X58" i="26"/>
  <c r="N58" i="26"/>
  <c r="Y57" i="26"/>
  <c r="U57" i="26"/>
  <c r="N57" i="26"/>
  <c r="Y56" i="26"/>
  <c r="N56" i="26"/>
  <c r="Y55" i="26"/>
  <c r="N55" i="26"/>
  <c r="Y54" i="26"/>
  <c r="N54" i="26"/>
  <c r="Y53" i="26"/>
  <c r="N53" i="26"/>
  <c r="Y52" i="26"/>
  <c r="N52" i="26"/>
  <c r="Y51" i="26"/>
  <c r="N51" i="26"/>
  <c r="Y50" i="26"/>
  <c r="N50" i="26"/>
  <c r="Y49" i="26"/>
  <c r="N49" i="26"/>
  <c r="Y48" i="26"/>
  <c r="N48" i="26"/>
  <c r="Y47" i="26"/>
  <c r="N47" i="26"/>
  <c r="Y46" i="26"/>
  <c r="N46" i="26"/>
  <c r="Y45" i="26"/>
  <c r="N45" i="26"/>
  <c r="Y44" i="26"/>
  <c r="N44" i="26"/>
  <c r="Y43" i="26"/>
  <c r="X43" i="26"/>
  <c r="N43" i="26"/>
  <c r="Y42" i="26"/>
  <c r="N42" i="26"/>
  <c r="Y41" i="26"/>
  <c r="X41" i="26"/>
  <c r="N41" i="26"/>
  <c r="Y40" i="26"/>
  <c r="N40" i="26"/>
  <c r="Y39" i="26"/>
  <c r="N39" i="26"/>
  <c r="Y38" i="26"/>
  <c r="X38" i="26"/>
  <c r="N38" i="26"/>
  <c r="Y37" i="26"/>
  <c r="N37" i="26"/>
  <c r="Y36" i="26"/>
  <c r="N36" i="26"/>
  <c r="Y35" i="26"/>
  <c r="N35" i="26"/>
  <c r="Y34" i="26"/>
  <c r="N34" i="26"/>
  <c r="Y33" i="26"/>
  <c r="N33" i="26"/>
  <c r="Y32" i="26"/>
  <c r="N32" i="26"/>
  <c r="Y31" i="26"/>
  <c r="N31" i="26"/>
  <c r="Y30" i="26"/>
  <c r="N30" i="26"/>
  <c r="Y29" i="26"/>
  <c r="N29" i="26"/>
  <c r="Y28" i="26"/>
  <c r="N28" i="26"/>
  <c r="Y27" i="26"/>
  <c r="N27" i="26"/>
  <c r="Y26" i="26"/>
  <c r="N26" i="26"/>
  <c r="Y25" i="26"/>
  <c r="N25" i="26"/>
  <c r="Y24" i="26"/>
  <c r="X24" i="26"/>
  <c r="N24" i="26"/>
  <c r="Y23" i="26"/>
  <c r="N23" i="26"/>
  <c r="Y22" i="26"/>
  <c r="N22" i="26"/>
  <c r="Y21" i="26"/>
  <c r="N21" i="26"/>
  <c r="Y20" i="26"/>
  <c r="N20" i="26"/>
  <c r="Y19" i="26"/>
  <c r="N19" i="26"/>
  <c r="Y18" i="26"/>
  <c r="X18" i="26"/>
  <c r="N18" i="26"/>
  <c r="Y17" i="26"/>
  <c r="N17" i="26"/>
  <c r="Y16" i="26"/>
  <c r="N16" i="26"/>
  <c r="Y15" i="26"/>
  <c r="N15" i="26"/>
  <c r="Y14" i="26"/>
  <c r="N14" i="26"/>
  <c r="Y13" i="26"/>
  <c r="N13" i="26"/>
  <c r="Y12" i="26"/>
  <c r="N12" i="26"/>
  <c r="A12" i="26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A89" i="26" s="1"/>
  <c r="A90" i="26" s="1"/>
  <c r="A91" i="26" s="1"/>
  <c r="A92" i="26" s="1"/>
  <c r="A93" i="26" s="1"/>
  <c r="A94" i="26" s="1"/>
  <c r="A95" i="26" s="1"/>
  <c r="A96" i="26" s="1"/>
  <c r="A97" i="26" s="1"/>
  <c r="A98" i="26" s="1"/>
  <c r="A99" i="26" s="1"/>
  <c r="A100" i="26" s="1"/>
  <c r="A101" i="26" s="1"/>
  <c r="A102" i="26" s="1"/>
  <c r="A103" i="26" s="1"/>
  <c r="A104" i="26" s="1"/>
  <c r="A105" i="26" s="1"/>
  <c r="A106" i="26" s="1"/>
  <c r="A107" i="26" s="1"/>
  <c r="A108" i="26" s="1"/>
  <c r="A109" i="26" s="1"/>
  <c r="N11" i="26"/>
  <c r="X64" i="26" l="1"/>
  <c r="V64" i="26"/>
  <c r="X16" i="26"/>
  <c r="W16" i="26"/>
  <c r="V16" i="26"/>
  <c r="U16" i="26"/>
  <c r="AB16" i="26" s="1"/>
  <c r="U56" i="26"/>
  <c r="AB56" i="26" s="1"/>
  <c r="V56" i="26"/>
  <c r="X54" i="26"/>
  <c r="X55" i="26"/>
  <c r="W71" i="26"/>
  <c r="X80" i="26"/>
  <c r="X83" i="26"/>
  <c r="W89" i="26"/>
  <c r="V15" i="26"/>
  <c r="U49" i="26"/>
  <c r="U67" i="26"/>
  <c r="AB67" i="26" s="1"/>
  <c r="X69" i="26"/>
  <c r="V74" i="26"/>
  <c r="X26" i="26"/>
  <c r="X37" i="26"/>
  <c r="X51" i="26"/>
  <c r="X76" i="26"/>
  <c r="U81" i="26"/>
  <c r="V11" i="26"/>
  <c r="X25" i="26"/>
  <c r="U27" i="26"/>
  <c r="AB27" i="26" s="1"/>
  <c r="X46" i="26"/>
  <c r="V50" i="26"/>
  <c r="X17" i="26"/>
  <c r="U17" i="26"/>
  <c r="AB17" i="26" s="1"/>
  <c r="V17" i="26"/>
  <c r="X33" i="26"/>
  <c r="U33" i="26"/>
  <c r="AB33" i="26" s="1"/>
  <c r="W33" i="26"/>
  <c r="V33" i="26"/>
  <c r="U12" i="26"/>
  <c r="W21" i="26"/>
  <c r="U41" i="26"/>
  <c r="AB41" i="26" s="1"/>
  <c r="U43" i="26"/>
  <c r="AB43" i="26" s="1"/>
  <c r="U48" i="26"/>
  <c r="W62" i="26"/>
  <c r="U63" i="26"/>
  <c r="AB63" i="26" s="1"/>
  <c r="V67" i="26"/>
  <c r="V14" i="26"/>
  <c r="U23" i="26"/>
  <c r="V41" i="26"/>
  <c r="W67" i="26"/>
  <c r="W41" i="26"/>
  <c r="U58" i="26"/>
  <c r="AB58" i="26" s="1"/>
  <c r="X72" i="26"/>
  <c r="U75" i="26"/>
  <c r="AB75" i="26" s="1"/>
  <c r="U19" i="26"/>
  <c r="X28" i="26"/>
  <c r="X34" i="26"/>
  <c r="W58" i="26"/>
  <c r="X68" i="26"/>
  <c r="W82" i="26"/>
  <c r="X13" i="26"/>
  <c r="W20" i="26"/>
  <c r="X22" i="26"/>
  <c r="X29" i="26"/>
  <c r="U31" i="26"/>
  <c r="AB31" i="26" s="1"/>
  <c r="X42" i="26"/>
  <c r="V60" i="26"/>
  <c r="U77" i="26"/>
  <c r="W79" i="26"/>
  <c r="X88" i="26"/>
  <c r="U73" i="26"/>
  <c r="W85" i="26"/>
  <c r="W87" i="26"/>
  <c r="Y11" i="26"/>
  <c r="Y110" i="26" s="1"/>
  <c r="V30" i="26"/>
  <c r="U30" i="26"/>
  <c r="X30" i="26"/>
  <c r="W30" i="26"/>
  <c r="X35" i="26"/>
  <c r="W35" i="26"/>
  <c r="V35" i="26"/>
  <c r="W38" i="26"/>
  <c r="U18" i="26"/>
  <c r="W17" i="26"/>
  <c r="V18" i="26"/>
  <c r="U24" i="26"/>
  <c r="W18" i="26"/>
  <c r="V24" i="26"/>
  <c r="U35" i="26"/>
  <c r="X36" i="26"/>
  <c r="W36" i="26"/>
  <c r="V36" i="26"/>
  <c r="U36" i="26"/>
  <c r="X57" i="26"/>
  <c r="W57" i="26"/>
  <c r="V57" i="26"/>
  <c r="V86" i="26"/>
  <c r="U86" i="26"/>
  <c r="X86" i="26"/>
  <c r="W86" i="26"/>
  <c r="W24" i="26"/>
  <c r="X53" i="26"/>
  <c r="W53" i="26"/>
  <c r="V53" i="26"/>
  <c r="U53" i="26"/>
  <c r="X44" i="26"/>
  <c r="W44" i="26"/>
  <c r="V44" i="26"/>
  <c r="U44" i="26"/>
  <c r="V38" i="26"/>
  <c r="U38" i="26"/>
  <c r="X52" i="26"/>
  <c r="W52" i="26"/>
  <c r="V52" i="26"/>
  <c r="U52" i="26"/>
  <c r="AB57" i="26"/>
  <c r="V58" i="26"/>
  <c r="AB66" i="26"/>
  <c r="V43" i="26"/>
  <c r="W56" i="26"/>
  <c r="X70" i="26"/>
  <c r="W70" i="26"/>
  <c r="V70" i="26"/>
  <c r="U70" i="26"/>
  <c r="X84" i="26"/>
  <c r="W84" i="26"/>
  <c r="V84" i="26"/>
  <c r="U84" i="26"/>
  <c r="W43" i="26"/>
  <c r="X56" i="26"/>
  <c r="U61" i="26"/>
  <c r="W64" i="26"/>
  <c r="U64" i="26"/>
  <c r="V66" i="26"/>
  <c r="V61" i="26"/>
  <c r="W66" i="26"/>
  <c r="W61" i="26"/>
  <c r="X63" i="26"/>
  <c r="V63" i="26"/>
  <c r="X66" i="26"/>
  <c r="W37" i="26" l="1"/>
  <c r="X27" i="26"/>
  <c r="U79" i="26"/>
  <c r="AB79" i="26" s="1"/>
  <c r="V79" i="26"/>
  <c r="X79" i="26"/>
  <c r="W46" i="26"/>
  <c r="X82" i="26"/>
  <c r="U62" i="26"/>
  <c r="AB62" i="26" s="1"/>
  <c r="U54" i="26"/>
  <c r="AB54" i="26" s="1"/>
  <c r="V62" i="26"/>
  <c r="V54" i="26"/>
  <c r="V72" i="26"/>
  <c r="X62" i="26"/>
  <c r="W54" i="26"/>
  <c r="W29" i="26"/>
  <c r="W31" i="26"/>
  <c r="U29" i="26"/>
  <c r="AB29" i="26" s="1"/>
  <c r="X71" i="26"/>
  <c r="W34" i="26"/>
  <c r="U74" i="26"/>
  <c r="AB74" i="26" s="1"/>
  <c r="V46" i="26"/>
  <c r="X74" i="26"/>
  <c r="V29" i="26"/>
  <c r="W81" i="26"/>
  <c r="U80" i="26"/>
  <c r="AB80" i="26" s="1"/>
  <c r="X11" i="26"/>
  <c r="V85" i="26"/>
  <c r="W83" i="26"/>
  <c r="W74" i="26"/>
  <c r="X20" i="26"/>
  <c r="U87" i="26"/>
  <c r="AB87" i="26" s="1"/>
  <c r="U71" i="26"/>
  <c r="AB71" i="26" s="1"/>
  <c r="V71" i="26"/>
  <c r="V82" i="26"/>
  <c r="V77" i="26"/>
  <c r="V83" i="26"/>
  <c r="U25" i="26"/>
  <c r="AB25" i="26" s="1"/>
  <c r="V80" i="26"/>
  <c r="U55" i="26"/>
  <c r="W11" i="26"/>
  <c r="V23" i="26"/>
  <c r="V81" i="26"/>
  <c r="U11" i="26"/>
  <c r="V26" i="26"/>
  <c r="V22" i="26"/>
  <c r="X23" i="26"/>
  <c r="X81" i="26"/>
  <c r="U13" i="26"/>
  <c r="AB13" i="26" s="1"/>
  <c r="W80" i="26"/>
  <c r="W26" i="26"/>
  <c r="U26" i="26"/>
  <c r="AB26" i="26" s="1"/>
  <c r="U60" i="26"/>
  <c r="AB60" i="26" s="1"/>
  <c r="W55" i="26"/>
  <c r="W69" i="26"/>
  <c r="V55" i="26"/>
  <c r="V13" i="26"/>
  <c r="V69" i="26"/>
  <c r="U69" i="26"/>
  <c r="W60" i="26"/>
  <c r="V19" i="26"/>
  <c r="X60" i="26"/>
  <c r="V31" i="26"/>
  <c r="AA41" i="26"/>
  <c r="AC41" i="26" s="1"/>
  <c r="AD41" i="26" s="1"/>
  <c r="AF41" i="26" s="1"/>
  <c r="AA58" i="26"/>
  <c r="AC58" i="26" s="1"/>
  <c r="AD58" i="26" s="1"/>
  <c r="AF58" i="26" s="1"/>
  <c r="U76" i="26"/>
  <c r="AB76" i="26" s="1"/>
  <c r="X77" i="26"/>
  <c r="W13" i="26"/>
  <c r="V76" i="26"/>
  <c r="W28" i="26"/>
  <c r="W76" i="26"/>
  <c r="U50" i="26"/>
  <c r="AB50" i="26" s="1"/>
  <c r="U28" i="26"/>
  <c r="AB28" i="26" s="1"/>
  <c r="AA67" i="26"/>
  <c r="AC67" i="26" s="1"/>
  <c r="AD67" i="26" s="1"/>
  <c r="AF67" i="26" s="1"/>
  <c r="V49" i="26"/>
  <c r="W50" i="26"/>
  <c r="W49" i="26"/>
  <c r="W77" i="26"/>
  <c r="X50" i="26"/>
  <c r="AA57" i="26"/>
  <c r="AC57" i="26" s="1"/>
  <c r="AD57" i="26" s="1"/>
  <c r="AF57" i="26" s="1"/>
  <c r="U20" i="26"/>
  <c r="AB20" i="26" s="1"/>
  <c r="W23" i="26"/>
  <c r="W19" i="26"/>
  <c r="W51" i="26"/>
  <c r="V51" i="26"/>
  <c r="V20" i="26"/>
  <c r="U15" i="26"/>
  <c r="AB15" i="26" s="1"/>
  <c r="W75" i="26"/>
  <c r="U37" i="26"/>
  <c r="AB37" i="26" s="1"/>
  <c r="W73" i="26"/>
  <c r="U89" i="26"/>
  <c r="AB89" i="26" s="1"/>
  <c r="X75" i="26"/>
  <c r="U83" i="26"/>
  <c r="AB83" i="26" s="1"/>
  <c r="U72" i="26"/>
  <c r="AB72" i="26" s="1"/>
  <c r="V37" i="26"/>
  <c r="AA33" i="26"/>
  <c r="AC33" i="26" s="1"/>
  <c r="AD33" i="26" s="1"/>
  <c r="AF33" i="26" s="1"/>
  <c r="W25" i="26"/>
  <c r="V25" i="26"/>
  <c r="X19" i="26"/>
  <c r="X49" i="26"/>
  <c r="X31" i="26"/>
  <c r="V27" i="26"/>
  <c r="AA16" i="26"/>
  <c r="AC16" i="26" s="1"/>
  <c r="AD16" i="26" s="1"/>
  <c r="AF16" i="26" s="1"/>
  <c r="X21" i="26"/>
  <c r="V75" i="26"/>
  <c r="U21" i="26"/>
  <c r="AB21" i="26" s="1"/>
  <c r="W27" i="26"/>
  <c r="AB49" i="26"/>
  <c r="U46" i="26"/>
  <c r="AB46" i="26" s="1"/>
  <c r="U14" i="26"/>
  <c r="AB14" i="26" s="1"/>
  <c r="X12" i="26"/>
  <c r="W15" i="26"/>
  <c r="AA66" i="26"/>
  <c r="AC66" i="26" s="1"/>
  <c r="AD66" i="26" s="1"/>
  <c r="AF66" i="26" s="1"/>
  <c r="AA17" i="26"/>
  <c r="AC17" i="26" s="1"/>
  <c r="AD17" i="26" s="1"/>
  <c r="AF17" i="26" s="1"/>
  <c r="X89" i="26"/>
  <c r="V89" i="26"/>
  <c r="X85" i="26"/>
  <c r="W48" i="26"/>
  <c r="X32" i="26"/>
  <c r="W32" i="26"/>
  <c r="V32" i="26"/>
  <c r="U32" i="26"/>
  <c r="U85" i="26"/>
  <c r="AB85" i="26" s="1"/>
  <c r="U22" i="26"/>
  <c r="AB22" i="26" s="1"/>
  <c r="AA43" i="26"/>
  <c r="AC43" i="26" s="1"/>
  <c r="AD43" i="26" s="1"/>
  <c r="AF43" i="26" s="1"/>
  <c r="W68" i="26"/>
  <c r="W22" i="26"/>
  <c r="V12" i="26"/>
  <c r="X15" i="26"/>
  <c r="U51" i="26"/>
  <c r="AB51" i="26" s="1"/>
  <c r="W14" i="26"/>
  <c r="W12" i="26"/>
  <c r="W88" i="26"/>
  <c r="U88" i="26"/>
  <c r="AB88" i="26" s="1"/>
  <c r="U40" i="26"/>
  <c r="X40" i="26"/>
  <c r="V40" i="26"/>
  <c r="W40" i="26"/>
  <c r="U82" i="26"/>
  <c r="AB82" i="26" s="1"/>
  <c r="AA56" i="26"/>
  <c r="AC56" i="26" s="1"/>
  <c r="AD56" i="26" s="1"/>
  <c r="AF56" i="26" s="1"/>
  <c r="W72" i="26"/>
  <c r="W42" i="26"/>
  <c r="X14" i="26"/>
  <c r="V21" i="26"/>
  <c r="V28" i="26"/>
  <c r="U34" i="26"/>
  <c r="AB34" i="26" s="1"/>
  <c r="V34" i="26"/>
  <c r="V88" i="26"/>
  <c r="X48" i="26"/>
  <c r="V48" i="26"/>
  <c r="AA63" i="26"/>
  <c r="AC63" i="26" s="1"/>
  <c r="AD63" i="26" s="1"/>
  <c r="AF63" i="26" s="1"/>
  <c r="X87" i="26"/>
  <c r="V87" i="26"/>
  <c r="X59" i="26"/>
  <c r="W59" i="26"/>
  <c r="V59" i="26"/>
  <c r="U59" i="26"/>
  <c r="U68" i="26"/>
  <c r="V68" i="26"/>
  <c r="X73" i="26"/>
  <c r="V73" i="26"/>
  <c r="V42" i="26"/>
  <c r="U42" i="26"/>
  <c r="AB42" i="26" s="1"/>
  <c r="AB52" i="26"/>
  <c r="AA52" i="26"/>
  <c r="AB53" i="26"/>
  <c r="AA53" i="26"/>
  <c r="AB73" i="26"/>
  <c r="AB86" i="26"/>
  <c r="AA86" i="26"/>
  <c r="AA36" i="26"/>
  <c r="AB36" i="26"/>
  <c r="AA24" i="26"/>
  <c r="AB24" i="26"/>
  <c r="AB77" i="26"/>
  <c r="AA84" i="26"/>
  <c r="AB84" i="26"/>
  <c r="AB81" i="26"/>
  <c r="AB70" i="26"/>
  <c r="AA70" i="26"/>
  <c r="AB64" i="26"/>
  <c r="AA64" i="26"/>
  <c r="X45" i="26"/>
  <c r="W45" i="26"/>
  <c r="V45" i="26"/>
  <c r="U45" i="26"/>
  <c r="AA61" i="26"/>
  <c r="AB61" i="26"/>
  <c r="X78" i="26"/>
  <c r="W78" i="26"/>
  <c r="V78" i="26"/>
  <c r="U78" i="26"/>
  <c r="AB30" i="26"/>
  <c r="AA30" i="26"/>
  <c r="AB44" i="26"/>
  <c r="AA44" i="26"/>
  <c r="AB48" i="26"/>
  <c r="AB23" i="26"/>
  <c r="AB12" i="26"/>
  <c r="AB19" i="26"/>
  <c r="AB38" i="26"/>
  <c r="AA38" i="26"/>
  <c r="V65" i="26"/>
  <c r="X65" i="26"/>
  <c r="W65" i="26"/>
  <c r="U65" i="26"/>
  <c r="U39" i="26"/>
  <c r="X39" i="26"/>
  <c r="W39" i="26"/>
  <c r="V39" i="26"/>
  <c r="AB35" i="26"/>
  <c r="AA35" i="26"/>
  <c r="V47" i="26"/>
  <c r="U47" i="26"/>
  <c r="X47" i="26"/>
  <c r="W47" i="26"/>
  <c r="AA18" i="26"/>
  <c r="AB18" i="26"/>
  <c r="V110" i="26" l="1"/>
  <c r="U110" i="26"/>
  <c r="X110" i="26"/>
  <c r="W110" i="26"/>
  <c r="AB11" i="26"/>
  <c r="AA79" i="26"/>
  <c r="AC79" i="26" s="1"/>
  <c r="AD79" i="26" s="1"/>
  <c r="AF79" i="26" s="1"/>
  <c r="AA62" i="26"/>
  <c r="AC62" i="26" s="1"/>
  <c r="AD62" i="26" s="1"/>
  <c r="AF62" i="26" s="1"/>
  <c r="AA54" i="26"/>
  <c r="AC54" i="26" s="1"/>
  <c r="AD54" i="26" s="1"/>
  <c r="AF54" i="26" s="1"/>
  <c r="AA19" i="26"/>
  <c r="AC19" i="26" s="1"/>
  <c r="AD19" i="26" s="1"/>
  <c r="AF19" i="26" s="1"/>
  <c r="AA29" i="26"/>
  <c r="AC29" i="26" s="1"/>
  <c r="AD29" i="26" s="1"/>
  <c r="AF29" i="26" s="1"/>
  <c r="AA74" i="26"/>
  <c r="AC74" i="26" s="1"/>
  <c r="AD74" i="26" s="1"/>
  <c r="AF74" i="26" s="1"/>
  <c r="AA21" i="26"/>
  <c r="AC21" i="26" s="1"/>
  <c r="AD21" i="26" s="1"/>
  <c r="AF21" i="26" s="1"/>
  <c r="AA31" i="26"/>
  <c r="AC31" i="26" s="1"/>
  <c r="AD31" i="26" s="1"/>
  <c r="AF31" i="26" s="1"/>
  <c r="AA80" i="26"/>
  <c r="AC80" i="26" s="1"/>
  <c r="AD80" i="26" s="1"/>
  <c r="AF80" i="26" s="1"/>
  <c r="AA55" i="26"/>
  <c r="AC55" i="26" s="1"/>
  <c r="AA13" i="26"/>
  <c r="AC13" i="26" s="1"/>
  <c r="AD13" i="26" s="1"/>
  <c r="AF13" i="26" s="1"/>
  <c r="AA46" i="26"/>
  <c r="AC46" i="26" s="1"/>
  <c r="AD46" i="26" s="1"/>
  <c r="AF46" i="26" s="1"/>
  <c r="AA25" i="26"/>
  <c r="AC25" i="26" s="1"/>
  <c r="AD25" i="26" s="1"/>
  <c r="AF25" i="26" s="1"/>
  <c r="AA69" i="26"/>
  <c r="AC69" i="26" s="1"/>
  <c r="AA81" i="26"/>
  <c r="AC81" i="26" s="1"/>
  <c r="AD81" i="26" s="1"/>
  <c r="AF81" i="26" s="1"/>
  <c r="AB55" i="26"/>
  <c r="AA71" i="26"/>
  <c r="AC71" i="26" s="1"/>
  <c r="AD71" i="26" s="1"/>
  <c r="AF71" i="26" s="1"/>
  <c r="AA50" i="26"/>
  <c r="AC50" i="26" s="1"/>
  <c r="AD50" i="26" s="1"/>
  <c r="AF50" i="26" s="1"/>
  <c r="AA23" i="26"/>
  <c r="AC23" i="26" s="1"/>
  <c r="AD23" i="26" s="1"/>
  <c r="AF23" i="26" s="1"/>
  <c r="AA28" i="26"/>
  <c r="AC28" i="26" s="1"/>
  <c r="AD28" i="26" s="1"/>
  <c r="AF28" i="26" s="1"/>
  <c r="AA85" i="26"/>
  <c r="AC85" i="26" s="1"/>
  <c r="AD85" i="26" s="1"/>
  <c r="AF85" i="26" s="1"/>
  <c r="AA60" i="26"/>
  <c r="AC60" i="26" s="1"/>
  <c r="AD60" i="26" s="1"/>
  <c r="AF60" i="26" s="1"/>
  <c r="AB69" i="26"/>
  <c r="AA26" i="26"/>
  <c r="AC26" i="26" s="1"/>
  <c r="AD26" i="26" s="1"/>
  <c r="AF26" i="26" s="1"/>
  <c r="AA11" i="26"/>
  <c r="AA20" i="26"/>
  <c r="AC20" i="26" s="1"/>
  <c r="AD20" i="26" s="1"/>
  <c r="AF20" i="26" s="1"/>
  <c r="AA76" i="26"/>
  <c r="AC76" i="26" s="1"/>
  <c r="AD76" i="26" s="1"/>
  <c r="AF76" i="26" s="1"/>
  <c r="AA15" i="26"/>
  <c r="AC15" i="26" s="1"/>
  <c r="AD15" i="26" s="1"/>
  <c r="AF15" i="26" s="1"/>
  <c r="AA72" i="26"/>
  <c r="AC72" i="26" s="1"/>
  <c r="AD72" i="26" s="1"/>
  <c r="AF72" i="26" s="1"/>
  <c r="AA22" i="26"/>
  <c r="AC22" i="26" s="1"/>
  <c r="AD22" i="26" s="1"/>
  <c r="AF22" i="26" s="1"/>
  <c r="AA48" i="26"/>
  <c r="AC48" i="26" s="1"/>
  <c r="AD48" i="26" s="1"/>
  <c r="AF48" i="26" s="1"/>
  <c r="AA77" i="26"/>
  <c r="AC77" i="26" s="1"/>
  <c r="AD77" i="26" s="1"/>
  <c r="AF77" i="26" s="1"/>
  <c r="AA37" i="26"/>
  <c r="AC37" i="26" s="1"/>
  <c r="AD37" i="26" s="1"/>
  <c r="AF37" i="26" s="1"/>
  <c r="AA82" i="26"/>
  <c r="AC82" i="26" s="1"/>
  <c r="AD82" i="26" s="1"/>
  <c r="AF82" i="26" s="1"/>
  <c r="AA89" i="26"/>
  <c r="AC89" i="26" s="1"/>
  <c r="AD89" i="26" s="1"/>
  <c r="AF89" i="26" s="1"/>
  <c r="AA27" i="26"/>
  <c r="AC27" i="26" s="1"/>
  <c r="AD27" i="26" s="1"/>
  <c r="AF27" i="26" s="1"/>
  <c r="AA12" i="26"/>
  <c r="AA49" i="26"/>
  <c r="AC49" i="26" s="1"/>
  <c r="AD49" i="26" s="1"/>
  <c r="AF49" i="26" s="1"/>
  <c r="AA83" i="26"/>
  <c r="AC83" i="26" s="1"/>
  <c r="AD83" i="26" s="1"/>
  <c r="AF83" i="26" s="1"/>
  <c r="AA14" i="26"/>
  <c r="AC14" i="26" s="1"/>
  <c r="AD14" i="26" s="1"/>
  <c r="AF14" i="26" s="1"/>
  <c r="AA34" i="26"/>
  <c r="AC34" i="26" s="1"/>
  <c r="AD34" i="26" s="1"/>
  <c r="AF34" i="26" s="1"/>
  <c r="AA75" i="26"/>
  <c r="AC75" i="26" s="1"/>
  <c r="AD75" i="26" s="1"/>
  <c r="AF75" i="26" s="1"/>
  <c r="AA73" i="26"/>
  <c r="AC73" i="26" s="1"/>
  <c r="AD73" i="26" s="1"/>
  <c r="AA87" i="26"/>
  <c r="AA51" i="26"/>
  <c r="AC51" i="26" s="1"/>
  <c r="AD51" i="26" s="1"/>
  <c r="AF51" i="26" s="1"/>
  <c r="AA42" i="26"/>
  <c r="AC42" i="26" s="1"/>
  <c r="AD42" i="26" s="1"/>
  <c r="AF42" i="26" s="1"/>
  <c r="AA32" i="26"/>
  <c r="AC32" i="26" s="1"/>
  <c r="AB32" i="26"/>
  <c r="AB59" i="26"/>
  <c r="AA59" i="26"/>
  <c r="AC59" i="26" s="1"/>
  <c r="AA88" i="26"/>
  <c r="AB68" i="26"/>
  <c r="AA68" i="26"/>
  <c r="AC68" i="26" s="1"/>
  <c r="AB40" i="26"/>
  <c r="AA40" i="26"/>
  <c r="AC40" i="26" s="1"/>
  <c r="AA78" i="26"/>
  <c r="AB78" i="26"/>
  <c r="AC70" i="26"/>
  <c r="AD70" i="26" s="1"/>
  <c r="AF70" i="26" s="1"/>
  <c r="AB47" i="26"/>
  <c r="AA47" i="26"/>
  <c r="AC38" i="26"/>
  <c r="AD38" i="26" s="1"/>
  <c r="AF38" i="26" s="1"/>
  <c r="AA45" i="26"/>
  <c r="AB45" i="26"/>
  <c r="AC64" i="26"/>
  <c r="AD64" i="26" s="1"/>
  <c r="AF64" i="26" s="1"/>
  <c r="AC35" i="26"/>
  <c r="AD35" i="26" s="1"/>
  <c r="AF35" i="26" s="1"/>
  <c r="AC30" i="26"/>
  <c r="AD30" i="26" s="1"/>
  <c r="AF30" i="26" s="1"/>
  <c r="AC61" i="26"/>
  <c r="AD61" i="26" s="1"/>
  <c r="AF61" i="26" s="1"/>
  <c r="AC86" i="26"/>
  <c r="AD86" i="26" s="1"/>
  <c r="AF86" i="26" s="1"/>
  <c r="AC52" i="26"/>
  <c r="AD52" i="26" s="1"/>
  <c r="AF52" i="26" s="1"/>
  <c r="AC36" i="26"/>
  <c r="AD36" i="26" s="1"/>
  <c r="AF36" i="26" s="1"/>
  <c r="AB39" i="26"/>
  <c r="AA39" i="26"/>
  <c r="AC44" i="26"/>
  <c r="AD44" i="26" s="1"/>
  <c r="AF44" i="26" s="1"/>
  <c r="AC53" i="26"/>
  <c r="AD53" i="26" s="1"/>
  <c r="AF53" i="26" s="1"/>
  <c r="AC18" i="26"/>
  <c r="AD18" i="26" s="1"/>
  <c r="AF18" i="26" s="1"/>
  <c r="AB65" i="26"/>
  <c r="AA65" i="26"/>
  <c r="AC24" i="26"/>
  <c r="AD24" i="26" s="1"/>
  <c r="AF24" i="26" s="1"/>
  <c r="AC84" i="26"/>
  <c r="AD84" i="26" s="1"/>
  <c r="AF84" i="26" s="1"/>
  <c r="AB110" i="26" l="1"/>
  <c r="AA110" i="26"/>
  <c r="AC12" i="26"/>
  <c r="AC11" i="26"/>
  <c r="AD69" i="26"/>
  <c r="AF69" i="26" s="1"/>
  <c r="AD55" i="26"/>
  <c r="AF55" i="26" s="1"/>
  <c r="AD59" i="26"/>
  <c r="AF59" i="26" s="1"/>
  <c r="AD40" i="26"/>
  <c r="AF40" i="26" s="1"/>
  <c r="AC87" i="26"/>
  <c r="AD87" i="26" s="1"/>
  <c r="AF87" i="26" s="1"/>
  <c r="AF73" i="26"/>
  <c r="AD32" i="26"/>
  <c r="AF32" i="26" s="1"/>
  <c r="AD68" i="26"/>
  <c r="AF68" i="26" s="1"/>
  <c r="AC88" i="26"/>
  <c r="AD88" i="26" s="1"/>
  <c r="AF88" i="26" s="1"/>
  <c r="AC65" i="26"/>
  <c r="AD65" i="26" s="1"/>
  <c r="AF65" i="26" s="1"/>
  <c r="AC47" i="26"/>
  <c r="AD47" i="26" s="1"/>
  <c r="AF47" i="26" s="1"/>
  <c r="AC78" i="26"/>
  <c r="AD78" i="26" s="1"/>
  <c r="AF78" i="26" s="1"/>
  <c r="AC39" i="26"/>
  <c r="AD39" i="26" s="1"/>
  <c r="AF39" i="26" s="1"/>
  <c r="AC45" i="26"/>
  <c r="AD45" i="26" s="1"/>
  <c r="AF45" i="26" s="1"/>
  <c r="AD11" i="26" l="1"/>
  <c r="AF11" i="26" s="1"/>
  <c r="AC110" i="26"/>
  <c r="AD12" i="26"/>
  <c r="AD110" i="26" l="1"/>
  <c r="AF12" i="26"/>
  <c r="AF110" i="26" s="1"/>
</calcChain>
</file>

<file path=xl/sharedStrings.xml><?xml version="1.0" encoding="utf-8"?>
<sst xmlns="http://schemas.openxmlformats.org/spreadsheetml/2006/main" count="826" uniqueCount="480">
  <si>
    <t>Client Name:-</t>
  </si>
  <si>
    <t>DOJ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</si>
  <si>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</si>
  <si>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</si>
  <si>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XVII</t>
    </r>
  </si>
  <si>
    <t>SL No</t>
  </si>
  <si>
    <t>EMP NAME</t>
  </si>
  <si>
    <t>DESIGNATION</t>
  </si>
  <si>
    <t>EARNING RATE</t>
  </si>
  <si>
    <t>DEDUCTIONS</t>
  </si>
  <si>
    <t>BANK NAME</t>
  </si>
  <si>
    <t>BANK A/C. NUMBER</t>
  </si>
  <si>
    <t>HRA</t>
  </si>
  <si>
    <t>GROSS</t>
  </si>
  <si>
    <t xml:space="preserve"> Work days</t>
  </si>
  <si>
    <t>Week off</t>
  </si>
  <si>
    <t>ESI @
0.75%</t>
  </si>
  <si>
    <t>PF.
@12%.</t>
  </si>
  <si>
    <t>BOB</t>
  </si>
  <si>
    <t>Supervisor</t>
  </si>
  <si>
    <t>Bonus</t>
  </si>
  <si>
    <t>Leave</t>
  </si>
  <si>
    <t>EARN GROSS</t>
  </si>
  <si>
    <t xml:space="preserve">Nature and location of work :-   </t>
  </si>
  <si>
    <t xml:space="preserve">Basic </t>
  </si>
  <si>
    <t>Basic</t>
  </si>
  <si>
    <t>Total days</t>
  </si>
  <si>
    <t xml:space="preserve"> EMP_CODE</t>
  </si>
  <si>
    <t>FATHER / HUSBAND NAME</t>
  </si>
  <si>
    <t>Total Deduction</t>
  </si>
  <si>
    <t>PLUS 360 FAHRENHEIT SOLUTIONS PVT. LTD, B-48, SECOND FLOOR, NARAINA INDUSTRIAL AREA, PHASE-II,NEW DELHI,110028</t>
  </si>
  <si>
    <t>IFSC CODE</t>
  </si>
  <si>
    <t>UAN NO</t>
  </si>
  <si>
    <t>ESIC NO</t>
  </si>
  <si>
    <t>OT Amount</t>
  </si>
  <si>
    <t>IDFC</t>
  </si>
  <si>
    <t>Remarks</t>
  </si>
  <si>
    <t>M001</t>
  </si>
  <si>
    <t>LAXMI</t>
  </si>
  <si>
    <t>OMVIR SINGH</t>
  </si>
  <si>
    <t>Janitors</t>
  </si>
  <si>
    <t>M002</t>
  </si>
  <si>
    <t>JAGVIR SINGH</t>
  </si>
  <si>
    <t>RAJPAL</t>
  </si>
  <si>
    <t>M003</t>
  </si>
  <si>
    <t>RAMRAJ</t>
  </si>
  <si>
    <t>RAM SHIV</t>
  </si>
  <si>
    <t>M004</t>
  </si>
  <si>
    <t>BALRAJ</t>
  </si>
  <si>
    <t>PRITHVI SINGH</t>
  </si>
  <si>
    <t>M005</t>
  </si>
  <si>
    <t>HARENDRA KUMAR</t>
  </si>
  <si>
    <t>RAMESHWAR DAYAL</t>
  </si>
  <si>
    <t>M006</t>
  </si>
  <si>
    <t>SARJU PATEL</t>
  </si>
  <si>
    <t>MUNNILAL PATEL</t>
  </si>
  <si>
    <t>M007</t>
  </si>
  <si>
    <t>ASHOK KUMAR SAFI</t>
  </si>
  <si>
    <t>RAMSEWAK SEFI</t>
  </si>
  <si>
    <t>M008</t>
  </si>
  <si>
    <t>ALKA BHARTI</t>
  </si>
  <si>
    <t>CHHAJILAL</t>
  </si>
  <si>
    <t>M009</t>
  </si>
  <si>
    <t>SANDEEP YADAV</t>
  </si>
  <si>
    <t>RAJENDRA PRASAD</t>
  </si>
  <si>
    <t>M011</t>
  </si>
  <si>
    <t>MD.RAMIZUL HASAN</t>
  </si>
  <si>
    <t>MD SAIFUDDIN</t>
  </si>
  <si>
    <t>M012</t>
  </si>
  <si>
    <t>SHIV KUMAR</t>
  </si>
  <si>
    <t>RAM PRAKASH</t>
  </si>
  <si>
    <t>M013</t>
  </si>
  <si>
    <t>SONIA</t>
  </si>
  <si>
    <t>RAVINDER KUMAR</t>
  </si>
  <si>
    <t>M014</t>
  </si>
  <si>
    <t>HIMANSHUPAL</t>
  </si>
  <si>
    <t>YASHBIR SINGH</t>
  </si>
  <si>
    <t>M015</t>
  </si>
  <si>
    <t>DINESH</t>
  </si>
  <si>
    <t xml:space="preserve">SATISH </t>
  </si>
  <si>
    <t>M016</t>
  </si>
  <si>
    <t>ARVIND YADAV</t>
  </si>
  <si>
    <t>BHAV NATH</t>
  </si>
  <si>
    <t>M017</t>
  </si>
  <si>
    <t>NASIMA KHATUN</t>
  </si>
  <si>
    <t>MD.SARFUDDIN</t>
  </si>
  <si>
    <t>M018</t>
  </si>
  <si>
    <t>VIRENDER KUMAR</t>
  </si>
  <si>
    <t>GANGA RAM</t>
  </si>
  <si>
    <t>M019</t>
  </si>
  <si>
    <t>OM PRAKASH</t>
  </si>
  <si>
    <t>PARASHURAM</t>
  </si>
  <si>
    <t>M020</t>
  </si>
  <si>
    <t>SACHIN</t>
  </si>
  <si>
    <t>RAM BALK</t>
  </si>
  <si>
    <t>M021</t>
  </si>
  <si>
    <t>ARUN CHAUHAN</t>
  </si>
  <si>
    <t>RAMCHANDER CHAUHAN</t>
  </si>
  <si>
    <t>M022</t>
  </si>
  <si>
    <t>SURAJ KUMAR</t>
  </si>
  <si>
    <t>SADLU</t>
  </si>
  <si>
    <t>M023</t>
  </si>
  <si>
    <t>AJAY KUMAR</t>
  </si>
  <si>
    <t>CHHOTE LAL</t>
  </si>
  <si>
    <t>M024</t>
  </si>
  <si>
    <t>NITOO SINGH</t>
  </si>
  <si>
    <t>MAHENDER SINGH</t>
  </si>
  <si>
    <t>M025</t>
  </si>
  <si>
    <t>RAVI KUMAR</t>
  </si>
  <si>
    <t>RAM TIRTH</t>
  </si>
  <si>
    <t>M026</t>
  </si>
  <si>
    <t>RAJU PRASAD TIWARI</t>
  </si>
  <si>
    <t>RAMTHIRATH</t>
  </si>
  <si>
    <t>M027</t>
  </si>
  <si>
    <t>LEKHRAJ</t>
  </si>
  <si>
    <t>DASHRATH</t>
  </si>
  <si>
    <t>M028</t>
  </si>
  <si>
    <t>PREM PANDAY</t>
  </si>
  <si>
    <t>LEELA DHAR PANDEY</t>
  </si>
  <si>
    <t>M029</t>
  </si>
  <si>
    <t>CHANDAN BHARTI</t>
  </si>
  <si>
    <t>RAM PARMOD BHARTI</t>
  </si>
  <si>
    <t>M030</t>
  </si>
  <si>
    <t>DEEPAK</t>
  </si>
  <si>
    <t>SURESH</t>
  </si>
  <si>
    <t>M031</t>
  </si>
  <si>
    <t>BANDANA DEVI</t>
  </si>
  <si>
    <t>AMARNATH JHA</t>
  </si>
  <si>
    <t>M032</t>
  </si>
  <si>
    <t xml:space="preserve">RAJ KAPOOR SINGH </t>
  </si>
  <si>
    <t xml:space="preserve">DADDU SINGH </t>
  </si>
  <si>
    <t>M033</t>
  </si>
  <si>
    <t>SUREN MANDAL</t>
  </si>
  <si>
    <t>M034</t>
  </si>
  <si>
    <t>MUNESH KUMAR</t>
  </si>
  <si>
    <t>VIDHI</t>
  </si>
  <si>
    <t>M035</t>
  </si>
  <si>
    <t>GAJESH KUMAR</t>
  </si>
  <si>
    <t>ASHOK MANDAL</t>
  </si>
  <si>
    <t>M036</t>
  </si>
  <si>
    <t>SUNNY</t>
  </si>
  <si>
    <t>JANAK DEV RAM</t>
  </si>
  <si>
    <t>M037</t>
  </si>
  <si>
    <t>RANDEEP KUMAR</t>
  </si>
  <si>
    <t>AMAR SINGH</t>
  </si>
  <si>
    <t>M038</t>
  </si>
  <si>
    <t>AKANSHA</t>
  </si>
  <si>
    <t>VINOD SINGH</t>
  </si>
  <si>
    <t>M039</t>
  </si>
  <si>
    <t>MAMTA DEVI</t>
  </si>
  <si>
    <t>SUNIL SHARMA</t>
  </si>
  <si>
    <t>M040</t>
  </si>
  <si>
    <t>ANKITA SINGH</t>
  </si>
  <si>
    <t>W/O ROHIT KUMAR</t>
  </si>
  <si>
    <t>M041</t>
  </si>
  <si>
    <t>DEEPAK KUMAR PATHAK</t>
  </si>
  <si>
    <t>SASHIKANT PATHAK</t>
  </si>
  <si>
    <t>M042</t>
  </si>
  <si>
    <t>KUNDAN KUMAR</t>
  </si>
  <si>
    <t>SURESH PASWAN</t>
  </si>
  <si>
    <t>M043</t>
  </si>
  <si>
    <t>VIKAS KUMAR</t>
  </si>
  <si>
    <t>SUNDAR LAL</t>
  </si>
  <si>
    <t>M045</t>
  </si>
  <si>
    <t>MANISH KUMAR</t>
  </si>
  <si>
    <t xml:space="preserve">VINOD KUMAR </t>
  </si>
  <si>
    <t>M046</t>
  </si>
  <si>
    <t>NABIR KHAN</t>
  </si>
  <si>
    <t>MEHAR KHAN</t>
  </si>
  <si>
    <t>M047</t>
  </si>
  <si>
    <t>INDER JEET</t>
  </si>
  <si>
    <t>ANIL KUMAR</t>
  </si>
  <si>
    <t>M048</t>
  </si>
  <si>
    <t xml:space="preserve">DINESH KUMAR </t>
  </si>
  <si>
    <t>NANDLAL</t>
  </si>
  <si>
    <t>M050</t>
  </si>
  <si>
    <t>KRISHNA</t>
  </si>
  <si>
    <t>VISHRAM</t>
  </si>
  <si>
    <t>M051</t>
  </si>
  <si>
    <t>SANJAY BAITHA</t>
  </si>
  <si>
    <t>RAM PRASAD BAITHA</t>
  </si>
  <si>
    <t>M052</t>
  </si>
  <si>
    <t>YUVRAJ SHARMA</t>
  </si>
  <si>
    <t>BRIJESH SHARMA</t>
  </si>
  <si>
    <t>M053</t>
  </si>
  <si>
    <t>KAMAL SINGH</t>
  </si>
  <si>
    <t>RAM RATAN</t>
  </si>
  <si>
    <t>M054</t>
  </si>
  <si>
    <t>CHANDAN MISHRA</t>
  </si>
  <si>
    <t>AASHISH MISHRA</t>
  </si>
  <si>
    <t>M055</t>
  </si>
  <si>
    <t>CHETRAM</t>
  </si>
  <si>
    <t>M056</t>
  </si>
  <si>
    <t>CHANDAN</t>
  </si>
  <si>
    <t>PARMOD PRASAD VERMA</t>
  </si>
  <si>
    <t>M058</t>
  </si>
  <si>
    <t>LALJI</t>
  </si>
  <si>
    <t>KESHARI PRASAD</t>
  </si>
  <si>
    <t>M059</t>
  </si>
  <si>
    <t>BINU</t>
  </si>
  <si>
    <t>RAM BADAN</t>
  </si>
  <si>
    <t>M060</t>
  </si>
  <si>
    <t>GULAB</t>
  </si>
  <si>
    <t>MD ISLAM</t>
  </si>
  <si>
    <t>M061</t>
  </si>
  <si>
    <t>KISHORI LAL</t>
  </si>
  <si>
    <t>RAMESH KUMAR</t>
  </si>
  <si>
    <t>M062</t>
  </si>
  <si>
    <t xml:space="preserve">HINA </t>
  </si>
  <si>
    <t xml:space="preserve">KHALIK </t>
  </si>
  <si>
    <t>M065</t>
  </si>
  <si>
    <t xml:space="preserve">SANJAY </t>
  </si>
  <si>
    <t>MITAI RAM</t>
  </si>
  <si>
    <t>M068</t>
  </si>
  <si>
    <t xml:space="preserve">NIMA DEVI </t>
  </si>
  <si>
    <t xml:space="preserve">SHYAM SINGH </t>
  </si>
  <si>
    <t>M069</t>
  </si>
  <si>
    <t>SUNIL KUMAR</t>
  </si>
  <si>
    <t xml:space="preserve">VIJAY TIWARI </t>
  </si>
  <si>
    <t>M074</t>
  </si>
  <si>
    <t>GAURISHANKAR</t>
  </si>
  <si>
    <t>M079</t>
  </si>
  <si>
    <t>VIKAS</t>
  </si>
  <si>
    <t>KAILASH THAKUR</t>
  </si>
  <si>
    <t>M077</t>
  </si>
  <si>
    <t>BHOLA NATH</t>
  </si>
  <si>
    <t>MANNU YADAV</t>
  </si>
  <si>
    <t>M081</t>
  </si>
  <si>
    <t>NEELAM</t>
  </si>
  <si>
    <t>JITENDRA</t>
  </si>
  <si>
    <t>M083</t>
  </si>
  <si>
    <t xml:space="preserve">SUNIL </t>
  </si>
  <si>
    <t>CHOL SINGH</t>
  </si>
  <si>
    <t>M085</t>
  </si>
  <si>
    <t>NEHA DHILLO</t>
  </si>
  <si>
    <t>MAHA SINGH</t>
  </si>
  <si>
    <t>01.07.2022</t>
  </si>
  <si>
    <t>15.07.2022</t>
  </si>
  <si>
    <t>DOB</t>
  </si>
  <si>
    <t>15.05.1978</t>
  </si>
  <si>
    <t>21.12.1994</t>
  </si>
  <si>
    <t>10.04.1991</t>
  </si>
  <si>
    <t>06.03.1991</t>
  </si>
  <si>
    <t>11.04.1999</t>
  </si>
  <si>
    <t>05.03.1999</t>
  </si>
  <si>
    <t>02.03.1998</t>
  </si>
  <si>
    <t>01.01.1997</t>
  </si>
  <si>
    <t>03.04.1984</t>
  </si>
  <si>
    <t>05.01.2000</t>
  </si>
  <si>
    <t>04.11.1991</t>
  </si>
  <si>
    <t>10090786660</t>
  </si>
  <si>
    <t>IDFB0020148</t>
  </si>
  <si>
    <t>10090785623</t>
  </si>
  <si>
    <t>10090786207</t>
  </si>
  <si>
    <t>10090786693</t>
  </si>
  <si>
    <t>10090786490</t>
  </si>
  <si>
    <t>10090785656</t>
  </si>
  <si>
    <t>10090786467</t>
  </si>
  <si>
    <t>10090786478</t>
  </si>
  <si>
    <t>10090786671</t>
  </si>
  <si>
    <t>10090786503</t>
  </si>
  <si>
    <t>UTIB0000015</t>
  </si>
  <si>
    <t>10090785497</t>
  </si>
  <si>
    <t>10090785634</t>
  </si>
  <si>
    <t>10087132181</t>
  </si>
  <si>
    <t>10090786047</t>
  </si>
  <si>
    <t>10090786025</t>
  </si>
  <si>
    <t>10090785599</t>
  </si>
  <si>
    <t>10096179537</t>
  </si>
  <si>
    <t>IDFB0020151</t>
  </si>
  <si>
    <t>10087132205</t>
  </si>
  <si>
    <t>10087132249</t>
  </si>
  <si>
    <t>10096338089</t>
  </si>
  <si>
    <t>10090786003</t>
  </si>
  <si>
    <t>10090786036</t>
  </si>
  <si>
    <t>10090786514</t>
  </si>
  <si>
    <t>10090785612</t>
  </si>
  <si>
    <t>10090783411</t>
  </si>
  <si>
    <t>10096204634</t>
  </si>
  <si>
    <t>IDFB0020101</t>
  </si>
  <si>
    <t>017101529892</t>
  </si>
  <si>
    <t>ICIC0004014</t>
  </si>
  <si>
    <t>10090785996</t>
  </si>
  <si>
    <t>10090785577</t>
  </si>
  <si>
    <t>10090786183</t>
  </si>
  <si>
    <t>664201507591</t>
  </si>
  <si>
    <t>ICIC0006642</t>
  </si>
  <si>
    <t>919010072330852</t>
  </si>
  <si>
    <t>10090785963</t>
  </si>
  <si>
    <t>10090785985</t>
  </si>
  <si>
    <t>112801506522</t>
  </si>
  <si>
    <t>ICIC0001128</t>
  </si>
  <si>
    <t>10090783400</t>
  </si>
  <si>
    <t>10090786489</t>
  </si>
  <si>
    <t>10090785566</t>
  </si>
  <si>
    <t>10090786172</t>
  </si>
  <si>
    <t>10090785588</t>
  </si>
  <si>
    <t>10090785522</t>
  </si>
  <si>
    <t>10090786161</t>
  </si>
  <si>
    <t>10090786194</t>
  </si>
  <si>
    <t>10087132227</t>
  </si>
  <si>
    <t>10090786706</t>
  </si>
  <si>
    <t>10087132238</t>
  </si>
  <si>
    <t>664301548576</t>
  </si>
  <si>
    <t>ICIC0006643</t>
  </si>
  <si>
    <t>10087132136</t>
  </si>
  <si>
    <t>10090786014</t>
  </si>
  <si>
    <t>10087132147</t>
  </si>
  <si>
    <t>10090785511</t>
  </si>
  <si>
    <t>10090783386</t>
  </si>
  <si>
    <t>OT RATE</t>
  </si>
  <si>
    <t>OT HOURS</t>
  </si>
  <si>
    <t>ICICI BANK</t>
  </si>
  <si>
    <t>AXIS BANK</t>
  </si>
  <si>
    <t>SCINDICATE BANK</t>
  </si>
  <si>
    <t>PNB</t>
  </si>
  <si>
    <t>SALARY RATE</t>
  </si>
  <si>
    <t>MAX  SUPER SPECIALITY HOSPITAL SHALIMAR</t>
  </si>
  <si>
    <t>Net Payable</t>
  </si>
  <si>
    <t>VARIABLE AMT</t>
  </si>
  <si>
    <t>0612000103283718</t>
  </si>
  <si>
    <t>PUNB0061200</t>
  </si>
  <si>
    <t>10096324292</t>
  </si>
  <si>
    <t>NH</t>
  </si>
  <si>
    <t>NH PAY</t>
  </si>
  <si>
    <t>HOUSE KEEPING AT MAX  SUPER SPECIALITY HOSPITAL  (MAX HEALTHCARE INSTITUTE LIMITED ) SHALIMAR BAGH</t>
  </si>
  <si>
    <t>M090</t>
  </si>
  <si>
    <t>SEEMA</t>
  </si>
  <si>
    <t>ARJUN PODDAR</t>
  </si>
  <si>
    <t>M089</t>
  </si>
  <si>
    <t>JITENDRA KUMAR MANDAL</t>
  </si>
  <si>
    <t>BISHNUDEV MANDAL</t>
  </si>
  <si>
    <t>HDFC0001001</t>
  </si>
  <si>
    <t>hdfc bank</t>
  </si>
  <si>
    <t>M095</t>
  </si>
  <si>
    <t>KHUSHBOO KUMARI</t>
  </si>
  <si>
    <t>RAM RAJ</t>
  </si>
  <si>
    <t>18.12.2022</t>
  </si>
  <si>
    <t>30.Jan.2001</t>
  </si>
  <si>
    <t>M097</t>
  </si>
  <si>
    <t>NARESH SINGH</t>
  </si>
  <si>
    <t>PARAM SINGH</t>
  </si>
  <si>
    <t>01.Jan.1983</t>
  </si>
  <si>
    <t>RAHUL</t>
  </si>
  <si>
    <t>SUBHASH PRAJAPATI</t>
  </si>
  <si>
    <t>PRITAM</t>
  </si>
  <si>
    <t>SHIVAM KUMAR</t>
  </si>
  <si>
    <t>JAWAHAR LAL</t>
  </si>
  <si>
    <t>RATNESH KUMAR</t>
  </si>
  <si>
    <t>NATHUNI BAITHA</t>
  </si>
  <si>
    <t>CHANDA DEVI</t>
  </si>
  <si>
    <t>DEEPAK RAI</t>
  </si>
  <si>
    <t>MUNNA MANDAL</t>
  </si>
  <si>
    <t>ANIL MANDAL</t>
  </si>
  <si>
    <t>DEVANANAND KUMAR</t>
  </si>
  <si>
    <t>KARAN KUMAR</t>
  </si>
  <si>
    <t>BHARAT SAHNI</t>
  </si>
  <si>
    <t>SOURABH SHARMA</t>
  </si>
  <si>
    <t>SATISH KUMAR</t>
  </si>
  <si>
    <t>RAGHVENDRA PRATAP SINGH</t>
  </si>
  <si>
    <t>RUDRA BHAN SINGH</t>
  </si>
  <si>
    <t xml:space="preserve">UMESH </t>
  </si>
  <si>
    <t xml:space="preserve">HARINATH </t>
  </si>
  <si>
    <t>VIKASH MANDAL</t>
  </si>
  <si>
    <t>SUDHIR MANDAL</t>
  </si>
  <si>
    <t>11.02.2023</t>
  </si>
  <si>
    <t>16.02.2023</t>
  </si>
  <si>
    <t>17.02.2023</t>
  </si>
  <si>
    <t>18.02.2023</t>
  </si>
  <si>
    <t>19.02.2023</t>
  </si>
  <si>
    <t>21.02.2023</t>
  </si>
  <si>
    <t>19.FEB.1998</t>
  </si>
  <si>
    <t>22.FEB.1999</t>
  </si>
  <si>
    <t>08.oct.1995</t>
  </si>
  <si>
    <t>10.MAR.2004</t>
  </si>
  <si>
    <t>02.FEB.1995</t>
  </si>
  <si>
    <t>06.MAR.2001</t>
  </si>
  <si>
    <t>12.APR.1998</t>
  </si>
  <si>
    <t>08.JAN.1996</t>
  </si>
  <si>
    <t>08.AUG.2000</t>
  </si>
  <si>
    <t>01.JAN.2005</t>
  </si>
  <si>
    <t>24.JUL.1991</t>
  </si>
  <si>
    <t>27.MAY.1996</t>
  </si>
  <si>
    <t>PUNB0060400</t>
  </si>
  <si>
    <t>INDB0000005</t>
  </si>
  <si>
    <t>UBIN0535818</t>
  </si>
  <si>
    <t>UBIN0540561</t>
  </si>
  <si>
    <t>M0103</t>
  </si>
  <si>
    <t>M0104</t>
  </si>
  <si>
    <t>M0106</t>
  </si>
  <si>
    <t>M0107</t>
  </si>
  <si>
    <t>M0108</t>
  </si>
  <si>
    <t>M0109</t>
  </si>
  <si>
    <t>M0111</t>
  </si>
  <si>
    <t>M0112</t>
  </si>
  <si>
    <t>M0113</t>
  </si>
  <si>
    <t>M0114</t>
  </si>
  <si>
    <t>M0115</t>
  </si>
  <si>
    <t>M0116</t>
  </si>
  <si>
    <t>M072</t>
  </si>
  <si>
    <t>RUCHI SINGH</t>
  </si>
  <si>
    <t>PRASHANT SINGH</t>
  </si>
  <si>
    <t>M098</t>
  </si>
  <si>
    <t>MANISH GUPTA</t>
  </si>
  <si>
    <t>SANTOSH GUPTA</t>
  </si>
  <si>
    <t>02.01.23</t>
  </si>
  <si>
    <t>M094</t>
  </si>
  <si>
    <t>M099</t>
  </si>
  <si>
    <t>M0100</t>
  </si>
  <si>
    <t>M0101</t>
  </si>
  <si>
    <t>ROHIT KUMAR</t>
  </si>
  <si>
    <t>11.Apr.2003</t>
  </si>
  <si>
    <t>13.01.2023</t>
  </si>
  <si>
    <t>RAJ KUMAR</t>
  </si>
  <si>
    <t>23.Jun.2001</t>
  </si>
  <si>
    <t>VIPIN KUMAR</t>
  </si>
  <si>
    <t>SUGRIV CHAUHAN</t>
  </si>
  <si>
    <t>05.Jun.2003</t>
  </si>
  <si>
    <t>15.01.2023</t>
  </si>
  <si>
    <t>AMAN KUMAR</t>
  </si>
  <si>
    <t>RAJESH KUMAR</t>
  </si>
  <si>
    <t>M0117</t>
  </si>
  <si>
    <t>SONU KUMAR</t>
  </si>
  <si>
    <t>AMIR CHAND</t>
  </si>
  <si>
    <t>M0118</t>
  </si>
  <si>
    <t>VICKY</t>
  </si>
  <si>
    <t>PRADEEP KUMAR</t>
  </si>
  <si>
    <t>M0119</t>
  </si>
  <si>
    <t>ZAID AKHTAR</t>
  </si>
  <si>
    <t>AYYUB</t>
  </si>
  <si>
    <t>M0120</t>
  </si>
  <si>
    <t>MANOJ KUMAR</t>
  </si>
  <si>
    <t>LALLU RAM</t>
  </si>
  <si>
    <t>M0122</t>
  </si>
  <si>
    <t>RAJAN</t>
  </si>
  <si>
    <t>M0123</t>
  </si>
  <si>
    <t>RAMESH CHAND</t>
  </si>
  <si>
    <t>IDFB0020158</t>
  </si>
  <si>
    <t>KVBL0004104</t>
  </si>
  <si>
    <t>IDFB0020141</t>
  </si>
  <si>
    <t>UBIN0530751</t>
  </si>
  <si>
    <t>07.JUL.1995</t>
  </si>
  <si>
    <t>02.03.2023</t>
  </si>
  <si>
    <t>02.OCT.1994</t>
  </si>
  <si>
    <t>13.03.2023</t>
  </si>
  <si>
    <t>10.MAR.2003</t>
  </si>
  <si>
    <t>16.03.2023</t>
  </si>
  <si>
    <t>01.Jan.1990</t>
  </si>
  <si>
    <t>18.03.2023</t>
  </si>
  <si>
    <t>01.JAN.2000</t>
  </si>
  <si>
    <t>22.03.2023</t>
  </si>
  <si>
    <t>01.Nov.1980</t>
  </si>
  <si>
    <t>23.03.2023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</si>
  <si>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Wages for the Month of APR'2023</t>
    </r>
  </si>
  <si>
    <t>M0124</t>
  </si>
  <si>
    <t>SONU</t>
  </si>
  <si>
    <t>M0125</t>
  </si>
  <si>
    <t>GAJENDER</t>
  </si>
  <si>
    <t>M0126</t>
  </si>
  <si>
    <t>ANUJ</t>
  </si>
  <si>
    <t>M0127</t>
  </si>
  <si>
    <t>MUDHER SHYAM</t>
  </si>
  <si>
    <t xml:space="preserve">KANVARPAL </t>
  </si>
  <si>
    <t>Suresh</t>
  </si>
  <si>
    <t>Ramdas</t>
  </si>
  <si>
    <t>0668001700069357</t>
  </si>
  <si>
    <t>PUNB0066800</t>
  </si>
  <si>
    <t>SBIN0004844</t>
  </si>
  <si>
    <t>BARB0SHADEL</t>
  </si>
  <si>
    <t>0604000101595939</t>
  </si>
  <si>
    <t>100506934403</t>
  </si>
  <si>
    <t>101784188187</t>
  </si>
  <si>
    <t>Union Bank Of India</t>
  </si>
  <si>
    <t>INDUSIND BANK</t>
  </si>
  <si>
    <t>UNION BANK OF INDIA</t>
  </si>
  <si>
    <t>SBI</t>
  </si>
  <si>
    <t>BANK OF BARODA</t>
  </si>
  <si>
    <t>KARUR VYSYA BANK</t>
  </si>
  <si>
    <t>100721379573</t>
  </si>
  <si>
    <t>SBIN0004839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</si>
</sst>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-409]d\-mmm\-yy;@"/>
    <numFmt numFmtId="166" formatCode="_ * #,##0_ ;_ * \-#,##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name val="Helv"/>
      <charset val="204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1" xfId="5" applyFont="1" applyFill="1" applyBorder="1" applyAlignment="1"/>
    <xf numFmtId="0" fontId="5" fillId="0" borderId="1" xfId="5" applyFont="1" applyFill="1" applyBorder="1" applyAlignment="1">
      <alignment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NumberFormat="1" applyFont="1" applyFill="1" applyBorder="1" applyAlignment="1">
      <alignment horizontal="center" vertical="top"/>
    </xf>
    <xf numFmtId="0" fontId="5" fillId="0" borderId="1" xfId="5" applyFont="1" applyFill="1" applyBorder="1" applyAlignment="1">
      <alignment vertical="center"/>
    </xf>
    <xf numFmtId="0" fontId="5" fillId="0" borderId="1" xfId="5" applyFont="1" applyFill="1" applyBorder="1" applyAlignment="1">
      <alignment horizontal="center" vertical="center"/>
    </xf>
    <xf numFmtId="0" fontId="9" fillId="0" borderId="0" xfId="0" applyFont="1"/>
    <xf numFmtId="0" fontId="4" fillId="0" borderId="3" xfId="2" applyFont="1" applyBorder="1" applyAlignment="1">
      <alignment vertical="center"/>
    </xf>
    <xf numFmtId="0" fontId="11" fillId="0" borderId="1" xfId="0" applyFont="1" applyBorder="1"/>
    <xf numFmtId="0" fontId="11" fillId="0" borderId="12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5" applyFont="1" applyFill="1" applyBorder="1" applyAlignment="1">
      <alignment horizontal="center" vertical="top"/>
    </xf>
    <xf numFmtId="0" fontId="9" fillId="0" borderId="1" xfId="0" applyFont="1" applyBorder="1"/>
    <xf numFmtId="0" fontId="1" fillId="0" borderId="3" xfId="3" quotePrefix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1" fontId="13" fillId="0" borderId="3" xfId="1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1" xfId="3" quotePrefix="1" applyFont="1" applyFill="1" applyBorder="1" applyAlignment="1">
      <alignment horizontal="center" vertical="center" wrapText="1"/>
    </xf>
    <xf numFmtId="1" fontId="13" fillId="0" borderId="1" xfId="1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66" fontId="13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14" fontId="12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1" fontId="14" fillId="0" borderId="1" xfId="0" applyNumberFormat="1" applyFont="1" applyBorder="1" applyAlignment="1">
      <alignment horizontal="left"/>
    </xf>
    <xf numFmtId="0" fontId="3" fillId="0" borderId="6" xfId="2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left"/>
    </xf>
    <xf numFmtId="1" fontId="13" fillId="0" borderId="4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/>
    </xf>
    <xf numFmtId="15" fontId="14" fillId="0" borderId="1" xfId="0" applyNumberFormat="1" applyFont="1" applyBorder="1" applyAlignment="1">
      <alignment horizontal="left"/>
    </xf>
    <xf numFmtId="1" fontId="9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16" fillId="0" borderId="5" xfId="0" applyFont="1" applyBorder="1" applyAlignment="1">
      <alignment horizontal="left"/>
    </xf>
    <xf numFmtId="165" fontId="14" fillId="0" borderId="1" xfId="0" applyNumberFormat="1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5" xfId="0" applyBorder="1"/>
    <xf numFmtId="1" fontId="14" fillId="0" borderId="1" xfId="0" applyNumberFormat="1" applyFont="1" applyBorder="1" applyAlignment="1">
      <alignment horizontal="left" vertical="center"/>
    </xf>
    <xf numFmtId="0" fontId="23" fillId="0" borderId="14" xfId="0" applyFont="1" applyBorder="1" applyAlignment="1">
      <alignment vertical="center" wrapText="1"/>
    </xf>
    <xf numFmtId="15" fontId="23" fillId="0" borderId="14" xfId="0" applyNumberFormat="1" applyFont="1" applyBorder="1" applyAlignment="1">
      <alignment vertical="center" wrapText="1"/>
    </xf>
    <xf numFmtId="0" fontId="22" fillId="0" borderId="14" xfId="13" applyBorder="1" applyAlignment="1">
      <alignment vertical="center" wrapText="1"/>
    </xf>
    <xf numFmtId="14" fontId="23" fillId="0" borderId="14" xfId="0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  <xf numFmtId="1" fontId="14" fillId="0" borderId="1" xfId="0" quotePrefix="1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20" fillId="0" borderId="1" xfId="0" quotePrefix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164" fontId="0" fillId="0" borderId="1" xfId="14" quotePrefix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1" fillId="0" borderId="1" xfId="0" quotePrefix="1" applyFont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5" xfId="3" quotePrefix="1" applyFont="1" applyFill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left" vertical="center"/>
    </xf>
    <xf numFmtId="1" fontId="13" fillId="0" borderId="10" xfId="2" applyNumberFormat="1" applyFont="1" applyBorder="1" applyAlignment="1">
      <alignment horizontal="center" vertical="center" wrapText="1"/>
    </xf>
    <xf numFmtId="1" fontId="13" fillId="0" borderId="5" xfId="2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1" fontId="13" fillId="0" borderId="5" xfId="1" applyNumberFormat="1" applyFont="1" applyFill="1" applyBorder="1" applyAlignment="1">
      <alignment horizontal="center" vertical="center"/>
    </xf>
    <xf numFmtId="166" fontId="13" fillId="0" borderId="5" xfId="1" applyNumberFormat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center" vertical="center"/>
    </xf>
    <xf numFmtId="1" fontId="13" fillId="0" borderId="15" xfId="1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/>
    </xf>
    <xf numFmtId="0" fontId="9" fillId="0" borderId="4" xfId="0" applyFont="1" applyBorder="1"/>
    <xf numFmtId="0" fontId="9" fillId="0" borderId="6" xfId="0" applyFont="1" applyBorder="1"/>
    <xf numFmtId="0" fontId="11" fillId="0" borderId="6" xfId="0" applyFont="1" applyBorder="1"/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23" fillId="0" borderId="16" xfId="0" applyFont="1" applyBorder="1" applyAlignment="1">
      <alignment vertical="center" wrapText="1"/>
    </xf>
    <xf numFmtId="15" fontId="23" fillId="0" borderId="16" xfId="0" applyNumberFormat="1" applyFont="1" applyBorder="1" applyAlignment="1">
      <alignment vertical="center" wrapText="1"/>
    </xf>
    <xf numFmtId="14" fontId="23" fillId="0" borderId="16" xfId="0" applyNumberFormat="1" applyFont="1" applyBorder="1" applyAlignment="1">
      <alignment vertical="center" wrapText="1"/>
    </xf>
    <xf numFmtId="0" fontId="22" fillId="0" borderId="16" xfId="13" applyBorder="1" applyAlignment="1">
      <alignment vertical="center" wrapText="1"/>
    </xf>
    <xf numFmtId="0" fontId="1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" fontId="13" fillId="0" borderId="3" xfId="1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center" vertical="center" wrapText="1" shrinkToFi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3" xfId="1" applyNumberFormat="1" applyFont="1" applyFill="1" applyBorder="1" applyAlignment="1">
      <alignment horizontal="center" vertical="center" wrapText="1" shrinkToFit="1"/>
    </xf>
    <xf numFmtId="0" fontId="3" fillId="0" borderId="6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</cellXfs>
  <cellStyles count="15">
    <cellStyle name=" Task]_x000d__x000a_TaskName=Scan At_x000d__x000a_TaskID=3_x000d__x000a_WorkstationName=SmarTone_x000d__x000a_LastExecuted=0_x000d__x000a_LastSt" xfId="4"/>
    <cellStyle name="=C:\WINNT\SYSTEM32\COMMAND.COM 2" xfId="5"/>
    <cellStyle name="Comma" xfId="14" builtinId="3"/>
    <cellStyle name="Comma 10" xfId="12"/>
    <cellStyle name="Comma 2 2" xfId="7"/>
    <cellStyle name="Comma 5" xfId="11"/>
    <cellStyle name="Hyperlink" xfId="13" builtinId="8"/>
    <cellStyle name="Normal" xfId="0" builtinId="0"/>
    <cellStyle name="Normal 2" xfId="10"/>
    <cellStyle name="Normal 2 3" xfId="2"/>
    <cellStyle name="Normal 3" xfId="9"/>
    <cellStyle name="Normal 3 2" xfId="1"/>
    <cellStyle name="Normal 4" xfId="6"/>
    <cellStyle name="Style 1" xfId="8"/>
    <cellStyle name="Style 1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1116179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2"/>
  <sheetViews>
    <sheetView tabSelected="1" zoomScale="70" zoomScaleNormal="70" workbookViewId="0">
      <selection activeCell="B108" sqref="B108"/>
    </sheetView>
  </sheetViews>
  <sheetFormatPr defaultColWidth="9.140625" defaultRowHeight="15"/>
  <cols>
    <col min="1" max="1" width="10" style="7" customWidth="1"/>
    <col min="2" max="2" width="12.5703125" style="7" customWidth="1"/>
    <col min="3" max="3" width="21.5703125" style="7" customWidth="1"/>
    <col min="4" max="4" width="19" style="7" customWidth="1"/>
    <col min="5" max="5" width="15.140625" style="7" customWidth="1"/>
    <col min="6" max="6" width="16.7109375" style="7" customWidth="1"/>
    <col min="7" max="7" width="11.85546875" style="7" customWidth="1"/>
    <col min="8" max="8" width="13.7109375" style="7" customWidth="1"/>
    <col min="9" max="9" width="13.140625" style="7" customWidth="1"/>
    <col min="10" max="10" width="8.85546875" style="7" customWidth="1"/>
    <col min="11" max="11" width="8" style="7" customWidth="1"/>
    <col min="12" max="13" width="7.28515625" style="7" customWidth="1"/>
    <col min="14" max="15" width="9.85546875" style="7" customWidth="1"/>
    <col min="16" max="16" width="9.28515625" style="7" customWidth="1"/>
    <col min="17" max="17" width="7" style="7" customWidth="1"/>
    <col min="18" max="19" width="7.42578125" style="7" customWidth="1"/>
    <col min="20" max="20" width="8.28515625" style="7" hidden="1" customWidth="1"/>
    <col min="21" max="21" width="9.7109375" style="7" customWidth="1"/>
    <col min="22" max="22" width="11.5703125" style="7" customWidth="1"/>
    <col min="23" max="23" width="11.28515625" style="7" customWidth="1"/>
    <col min="24" max="24" width="12.28515625" style="7" customWidth="1"/>
    <col min="25" max="25" width="11.28515625" style="7" customWidth="1"/>
    <col min="26" max="26" width="11.28515625" style="7" hidden="1" customWidth="1"/>
    <col min="27" max="27" width="13.140625" style="7" customWidth="1"/>
    <col min="28" max="28" width="13.5703125" style="7" bestFit="1" customWidth="1"/>
    <col min="29" max="29" width="9.140625" style="7" customWidth="1"/>
    <col min="30" max="30" width="10.85546875" style="7" customWidth="1"/>
    <col min="31" max="31" width="9.42578125" style="7" customWidth="1"/>
    <col min="32" max="32" width="12.28515625" style="7" customWidth="1"/>
    <col min="33" max="33" width="12" style="7" customWidth="1"/>
    <col min="34" max="34" width="20.85546875" style="53" customWidth="1"/>
    <col min="35" max="35" width="16.7109375" style="53" bestFit="1" customWidth="1"/>
    <col min="36" max="36" width="9.140625" style="7" customWidth="1"/>
    <col min="37" max="37" width="8.85546875" style="7" customWidth="1"/>
    <col min="38" max="38" width="15.85546875" style="7" customWidth="1"/>
    <col min="39" max="16384" width="9.140625" style="7"/>
  </cols>
  <sheetData>
    <row r="1" spans="1:36">
      <c r="A1" s="115" t="s">
        <v>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</row>
    <row r="2" spans="1:36">
      <c r="A2" s="115" t="s">
        <v>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</row>
    <row r="3" spans="1:36">
      <c r="A3" s="115" t="s">
        <v>453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</row>
    <row r="4" spans="1:36" ht="15.75" customHeight="1">
      <c r="A4" s="8" t="s">
        <v>3</v>
      </c>
      <c r="B4" s="8"/>
      <c r="C4" s="8"/>
      <c r="D4" s="8">
        <v>26</v>
      </c>
      <c r="E4" s="116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6">
      <c r="A5" s="1" t="s">
        <v>30</v>
      </c>
      <c r="B5" s="16"/>
      <c r="C5" s="16"/>
      <c r="D5" s="16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4"/>
      <c r="Z5" s="114"/>
      <c r="AA5" s="114"/>
      <c r="AB5" s="114"/>
      <c r="AC5" s="114"/>
      <c r="AD5" s="114"/>
      <c r="AE5" s="114"/>
      <c r="AF5" s="114"/>
      <c r="AG5" s="114"/>
      <c r="AH5" s="114"/>
    </row>
    <row r="6" spans="1:36" ht="19.5" customHeight="1">
      <c r="A6" s="95" t="s">
        <v>23</v>
      </c>
      <c r="B6" s="96"/>
      <c r="C6" s="96"/>
      <c r="D6" s="97"/>
      <c r="E6" s="101" t="s">
        <v>325</v>
      </c>
      <c r="F6" s="102"/>
      <c r="G6" s="102"/>
      <c r="H6" s="102"/>
      <c r="I6" s="102"/>
      <c r="J6" s="102"/>
      <c r="K6" s="102"/>
      <c r="L6" s="14"/>
      <c r="M6" s="14"/>
      <c r="N6" s="14"/>
      <c r="O6" s="14"/>
      <c r="P6" s="11"/>
      <c r="Q6" s="11"/>
      <c r="R6" s="11"/>
      <c r="S6" s="11"/>
      <c r="T6" s="11"/>
      <c r="U6" s="11"/>
      <c r="V6" s="11"/>
      <c r="W6" s="11"/>
      <c r="X6" s="11"/>
      <c r="Y6" s="105"/>
      <c r="Z6" s="105"/>
      <c r="AA6" s="105"/>
      <c r="AB6" s="105"/>
      <c r="AC6" s="105"/>
      <c r="AD6" s="105"/>
      <c r="AE6" s="105"/>
      <c r="AF6" s="105"/>
      <c r="AG6" s="105"/>
      <c r="AH6" s="105"/>
    </row>
    <row r="7" spans="1:36" ht="54" customHeight="1">
      <c r="A7" s="98"/>
      <c r="B7" s="99"/>
      <c r="C7" s="99"/>
      <c r="D7" s="100"/>
      <c r="E7" s="103"/>
      <c r="F7" s="104"/>
      <c r="G7" s="104"/>
      <c r="H7" s="104"/>
      <c r="I7" s="104"/>
      <c r="J7" s="104"/>
      <c r="K7" s="104"/>
      <c r="L7" s="13"/>
      <c r="M7" s="13"/>
      <c r="N7" s="13"/>
      <c r="O7" s="13"/>
      <c r="P7" s="12"/>
      <c r="Q7" s="12"/>
      <c r="R7" s="12"/>
      <c r="S7" s="12"/>
      <c r="T7" s="12"/>
      <c r="U7" s="12"/>
      <c r="V7" s="12"/>
      <c r="W7" s="12"/>
      <c r="X7" s="12"/>
      <c r="Y7" s="104"/>
      <c r="Z7" s="104"/>
      <c r="AA7" s="104"/>
      <c r="AB7" s="104"/>
      <c r="AC7" s="104"/>
      <c r="AD7" s="104"/>
      <c r="AE7" s="104"/>
      <c r="AF7" s="104"/>
      <c r="AG7" s="104"/>
      <c r="AH7" s="106"/>
    </row>
    <row r="8" spans="1:36">
      <c r="A8" s="2" t="s">
        <v>0</v>
      </c>
      <c r="B8" s="2"/>
      <c r="C8" s="9" t="s">
        <v>317</v>
      </c>
      <c r="D8" s="5"/>
      <c r="E8" s="5"/>
      <c r="F8" s="5"/>
      <c r="G8" s="5"/>
      <c r="H8" s="5"/>
      <c r="I8" s="15"/>
      <c r="J8" s="6"/>
      <c r="K8" s="3"/>
      <c r="L8" s="3"/>
      <c r="M8" s="3"/>
      <c r="N8" s="3"/>
      <c r="O8" s="3"/>
      <c r="P8" s="3"/>
      <c r="Q8" s="4"/>
      <c r="R8" s="4"/>
      <c r="S8" s="4"/>
      <c r="T8" s="4"/>
      <c r="U8" s="4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6" ht="15" customHeight="1">
      <c r="A9" s="91" t="s">
        <v>5</v>
      </c>
      <c r="B9" s="91" t="s">
        <v>27</v>
      </c>
      <c r="C9" s="107" t="s">
        <v>6</v>
      </c>
      <c r="D9" s="107" t="s">
        <v>28</v>
      </c>
      <c r="E9" s="109" t="s">
        <v>7</v>
      </c>
      <c r="F9" s="111" t="s">
        <v>32</v>
      </c>
      <c r="G9" s="109" t="s">
        <v>33</v>
      </c>
      <c r="H9" s="109" t="s">
        <v>238</v>
      </c>
      <c r="I9" s="109" t="s">
        <v>1</v>
      </c>
      <c r="J9" s="93" t="s">
        <v>316</v>
      </c>
      <c r="K9" s="113"/>
      <c r="L9" s="113"/>
      <c r="M9" s="113"/>
      <c r="N9" s="94"/>
      <c r="O9" s="33"/>
      <c r="P9" s="93" t="s">
        <v>8</v>
      </c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94"/>
      <c r="AB9" s="93" t="s">
        <v>9</v>
      </c>
      <c r="AC9" s="94"/>
      <c r="AD9" s="91" t="s">
        <v>29</v>
      </c>
      <c r="AE9" s="91" t="s">
        <v>319</v>
      </c>
      <c r="AF9" s="91" t="s">
        <v>318</v>
      </c>
      <c r="AG9" s="91" t="s">
        <v>10</v>
      </c>
      <c r="AH9" s="91" t="s">
        <v>11</v>
      </c>
      <c r="AI9" s="91" t="s">
        <v>31</v>
      </c>
      <c r="AJ9" s="91" t="s">
        <v>36</v>
      </c>
    </row>
    <row r="10" spans="1:36" ht="43.5" customHeight="1">
      <c r="A10" s="92"/>
      <c r="B10" s="92"/>
      <c r="C10" s="108"/>
      <c r="D10" s="108"/>
      <c r="E10" s="110"/>
      <c r="F10" s="112"/>
      <c r="G10" s="110"/>
      <c r="H10" s="110"/>
      <c r="I10" s="110"/>
      <c r="J10" s="23" t="s">
        <v>24</v>
      </c>
      <c r="K10" s="23" t="s">
        <v>12</v>
      </c>
      <c r="L10" s="23" t="s">
        <v>20</v>
      </c>
      <c r="M10" s="23" t="s">
        <v>21</v>
      </c>
      <c r="N10" s="23" t="s">
        <v>13</v>
      </c>
      <c r="O10" s="23" t="s">
        <v>310</v>
      </c>
      <c r="P10" s="23" t="s">
        <v>14</v>
      </c>
      <c r="Q10" s="23" t="s">
        <v>15</v>
      </c>
      <c r="R10" s="23" t="s">
        <v>26</v>
      </c>
      <c r="S10" s="23" t="s">
        <v>311</v>
      </c>
      <c r="T10" s="23" t="s">
        <v>323</v>
      </c>
      <c r="U10" s="23" t="s">
        <v>25</v>
      </c>
      <c r="V10" s="23" t="s">
        <v>12</v>
      </c>
      <c r="W10" s="23" t="s">
        <v>20</v>
      </c>
      <c r="X10" s="23" t="s">
        <v>21</v>
      </c>
      <c r="Y10" s="23" t="s">
        <v>34</v>
      </c>
      <c r="Z10" s="23" t="s">
        <v>324</v>
      </c>
      <c r="AA10" s="23" t="s">
        <v>22</v>
      </c>
      <c r="AB10" s="23" t="s">
        <v>17</v>
      </c>
      <c r="AC10" s="23" t="s">
        <v>16</v>
      </c>
      <c r="AD10" s="92"/>
      <c r="AE10" s="92"/>
      <c r="AF10" s="92"/>
      <c r="AG10" s="92"/>
      <c r="AH10" s="92"/>
      <c r="AI10" s="92"/>
      <c r="AJ10" s="92"/>
    </row>
    <row r="11" spans="1:36" s="20" customFormat="1" ht="30.75" customHeight="1">
      <c r="A11" s="17">
        <v>1</v>
      </c>
      <c r="B11" s="36" t="s">
        <v>37</v>
      </c>
      <c r="C11" s="26" t="s">
        <v>38</v>
      </c>
      <c r="D11" s="26" t="s">
        <v>39</v>
      </c>
      <c r="E11" s="26" t="s">
        <v>40</v>
      </c>
      <c r="F11" s="32">
        <v>101606373975</v>
      </c>
      <c r="G11" s="26">
        <v>6930526305</v>
      </c>
      <c r="H11" s="29">
        <v>37240</v>
      </c>
      <c r="I11" s="26" t="s">
        <v>236</v>
      </c>
      <c r="J11" s="37">
        <v>10075</v>
      </c>
      <c r="K11" s="37">
        <v>6717</v>
      </c>
      <c r="L11" s="37">
        <v>0</v>
      </c>
      <c r="M11" s="37">
        <v>807</v>
      </c>
      <c r="N11" s="38">
        <f>+J11+K11+L11+M11</f>
        <v>17599</v>
      </c>
      <c r="O11" s="37">
        <v>161</v>
      </c>
      <c r="P11" s="18">
        <v>26</v>
      </c>
      <c r="Q11" s="18"/>
      <c r="R11" s="18">
        <f>SUM(P11:Q11)</f>
        <v>26</v>
      </c>
      <c r="S11" s="18">
        <v>0</v>
      </c>
      <c r="T11" s="18"/>
      <c r="U11" s="22">
        <f t="shared" ref="U11:U44" si="0">ROUND(J11/$D$4*R11,0)</f>
        <v>10075</v>
      </c>
      <c r="V11" s="22">
        <f t="shared" ref="V11:V72" si="1">ROUND(K11/$D$4*R11,0)</f>
        <v>6717</v>
      </c>
      <c r="W11" s="22">
        <f t="shared" ref="W11:W72" si="2">L11/$D$4*R11</f>
        <v>0</v>
      </c>
      <c r="X11" s="22">
        <f t="shared" ref="X11:X72" si="3">ROUND(M11/$D$4*R11,0)</f>
        <v>807</v>
      </c>
      <c r="Y11" s="22">
        <f t="shared" ref="Y11:Y72" si="4">ROUND(O11*S11,0)</f>
        <v>0</v>
      </c>
      <c r="Z11" s="22"/>
      <c r="AA11" s="24">
        <f>+U11+V11+W11+X11+Y11+Z11</f>
        <v>17599</v>
      </c>
      <c r="AB11" s="25">
        <f t="shared" ref="AB11:AB72" si="5">+ROUND(U11*12%,0)</f>
        <v>1209</v>
      </c>
      <c r="AC11" s="25">
        <f>+CEILING(AA11*0.75%,1)</f>
        <v>132</v>
      </c>
      <c r="AD11" s="19">
        <f t="shared" ref="AD11:AD72" si="6">+AC11+AB11</f>
        <v>1341</v>
      </c>
      <c r="AE11" s="19"/>
      <c r="AF11" s="19">
        <f t="shared" ref="AF11:AF34" si="7">AA11-AD11</f>
        <v>16258</v>
      </c>
      <c r="AG11" s="82" t="s">
        <v>35</v>
      </c>
      <c r="AH11" s="54" t="s">
        <v>250</v>
      </c>
      <c r="AI11" s="55" t="s">
        <v>251</v>
      </c>
      <c r="AJ11" s="65"/>
    </row>
    <row r="12" spans="1:36" s="20" customFormat="1" ht="30.75" customHeight="1">
      <c r="A12" s="21">
        <f t="shared" ref="A12:A75" si="8">A11+1</f>
        <v>2</v>
      </c>
      <c r="B12" s="36" t="s">
        <v>41</v>
      </c>
      <c r="C12" s="26" t="s">
        <v>42</v>
      </c>
      <c r="D12" s="26" t="s">
        <v>43</v>
      </c>
      <c r="E12" s="26" t="s">
        <v>40</v>
      </c>
      <c r="F12" s="32">
        <v>101380402505</v>
      </c>
      <c r="G12" s="26">
        <v>6927803053</v>
      </c>
      <c r="H12" s="29">
        <v>35589</v>
      </c>
      <c r="I12" s="26" t="s">
        <v>236</v>
      </c>
      <c r="J12" s="37">
        <v>10075</v>
      </c>
      <c r="K12" s="37">
        <v>6717</v>
      </c>
      <c r="L12" s="37">
        <v>0</v>
      </c>
      <c r="M12" s="37">
        <v>807</v>
      </c>
      <c r="N12" s="38">
        <f t="shared" ref="N12:N71" si="9">+J12+K12+L12+M12</f>
        <v>17599</v>
      </c>
      <c r="O12" s="37">
        <v>161</v>
      </c>
      <c r="P12" s="18">
        <v>25</v>
      </c>
      <c r="Q12" s="18"/>
      <c r="R12" s="18">
        <f t="shared" ref="R12:R73" si="10">SUM(P12:Q12)</f>
        <v>25</v>
      </c>
      <c r="S12" s="18">
        <v>0</v>
      </c>
      <c r="T12" s="18"/>
      <c r="U12" s="22">
        <f t="shared" si="0"/>
        <v>9688</v>
      </c>
      <c r="V12" s="22">
        <f t="shared" si="1"/>
        <v>6459</v>
      </c>
      <c r="W12" s="22">
        <f t="shared" si="2"/>
        <v>0</v>
      </c>
      <c r="X12" s="22">
        <f t="shared" si="3"/>
        <v>776</v>
      </c>
      <c r="Y12" s="22">
        <f t="shared" si="4"/>
        <v>0</v>
      </c>
      <c r="Z12" s="22"/>
      <c r="AA12" s="24">
        <f t="shared" ref="AA12:AA72" si="11">+U12+V12+W12+X12+Y12+Z12</f>
        <v>16923</v>
      </c>
      <c r="AB12" s="25">
        <f t="shared" si="5"/>
        <v>1163</v>
      </c>
      <c r="AC12" s="25">
        <f t="shared" ref="AC12:AC72" si="12">+CEILING(AA12*0.75%,1)</f>
        <v>127</v>
      </c>
      <c r="AD12" s="19">
        <f t="shared" si="6"/>
        <v>1290</v>
      </c>
      <c r="AE12" s="19"/>
      <c r="AF12" s="19">
        <f t="shared" si="7"/>
        <v>15633</v>
      </c>
      <c r="AG12" s="82" t="s">
        <v>35</v>
      </c>
      <c r="AH12" s="56" t="s">
        <v>252</v>
      </c>
      <c r="AI12" s="57" t="s">
        <v>251</v>
      </c>
      <c r="AJ12" s="65"/>
    </row>
    <row r="13" spans="1:36" s="20" customFormat="1" ht="30.75" customHeight="1">
      <c r="A13" s="21">
        <f t="shared" si="8"/>
        <v>3</v>
      </c>
      <c r="B13" s="36" t="s">
        <v>44</v>
      </c>
      <c r="C13" s="26" t="s">
        <v>45</v>
      </c>
      <c r="D13" s="26" t="s">
        <v>46</v>
      </c>
      <c r="E13" s="26" t="s">
        <v>40</v>
      </c>
      <c r="F13" s="32">
        <v>101213576087</v>
      </c>
      <c r="G13" s="26">
        <v>6927298160</v>
      </c>
      <c r="H13" s="29">
        <v>32143</v>
      </c>
      <c r="I13" s="26" t="s">
        <v>236</v>
      </c>
      <c r="J13" s="37">
        <v>10075</v>
      </c>
      <c r="K13" s="37">
        <v>6717</v>
      </c>
      <c r="L13" s="37">
        <v>0</v>
      </c>
      <c r="M13" s="37">
        <v>807</v>
      </c>
      <c r="N13" s="38">
        <f t="shared" si="9"/>
        <v>17599</v>
      </c>
      <c r="O13" s="37">
        <v>161</v>
      </c>
      <c r="P13" s="18">
        <v>25</v>
      </c>
      <c r="Q13" s="18"/>
      <c r="R13" s="18">
        <f t="shared" si="10"/>
        <v>25</v>
      </c>
      <c r="S13" s="18">
        <v>0</v>
      </c>
      <c r="T13" s="18"/>
      <c r="U13" s="22">
        <f t="shared" si="0"/>
        <v>9688</v>
      </c>
      <c r="V13" s="22">
        <f t="shared" si="1"/>
        <v>6459</v>
      </c>
      <c r="W13" s="22">
        <f t="shared" si="2"/>
        <v>0</v>
      </c>
      <c r="X13" s="22">
        <f t="shared" si="3"/>
        <v>776</v>
      </c>
      <c r="Y13" s="22">
        <f t="shared" si="4"/>
        <v>0</v>
      </c>
      <c r="Z13" s="22"/>
      <c r="AA13" s="24">
        <f t="shared" si="11"/>
        <v>16923</v>
      </c>
      <c r="AB13" s="25">
        <f t="shared" si="5"/>
        <v>1163</v>
      </c>
      <c r="AC13" s="25">
        <f t="shared" si="12"/>
        <v>127</v>
      </c>
      <c r="AD13" s="19">
        <f t="shared" si="6"/>
        <v>1290</v>
      </c>
      <c r="AE13" s="19"/>
      <c r="AF13" s="19">
        <f t="shared" si="7"/>
        <v>15633</v>
      </c>
      <c r="AG13" s="82" t="s">
        <v>35</v>
      </c>
      <c r="AH13" s="54" t="s">
        <v>253</v>
      </c>
      <c r="AI13" s="55" t="s">
        <v>251</v>
      </c>
      <c r="AJ13" s="65"/>
    </row>
    <row r="14" spans="1:36" s="20" customFormat="1" ht="30" customHeight="1">
      <c r="A14" s="21">
        <f t="shared" si="8"/>
        <v>4</v>
      </c>
      <c r="B14" s="36" t="s">
        <v>47</v>
      </c>
      <c r="C14" s="26" t="s">
        <v>48</v>
      </c>
      <c r="D14" s="26" t="s">
        <v>49</v>
      </c>
      <c r="E14" s="26" t="s">
        <v>40</v>
      </c>
      <c r="F14" s="32">
        <v>101141662718</v>
      </c>
      <c r="G14" s="26">
        <v>1113853933</v>
      </c>
      <c r="H14" s="29" t="s">
        <v>239</v>
      </c>
      <c r="I14" s="26" t="s">
        <v>236</v>
      </c>
      <c r="J14" s="37">
        <v>10075</v>
      </c>
      <c r="K14" s="37">
        <v>6717</v>
      </c>
      <c r="L14" s="37">
        <v>0</v>
      </c>
      <c r="M14" s="37">
        <v>807</v>
      </c>
      <c r="N14" s="38">
        <f t="shared" si="9"/>
        <v>17599</v>
      </c>
      <c r="O14" s="37">
        <v>161</v>
      </c>
      <c r="P14" s="18">
        <v>24</v>
      </c>
      <c r="Q14" s="18"/>
      <c r="R14" s="18">
        <f t="shared" si="10"/>
        <v>24</v>
      </c>
      <c r="S14" s="18">
        <v>0</v>
      </c>
      <c r="T14" s="18"/>
      <c r="U14" s="22">
        <f t="shared" si="0"/>
        <v>9300</v>
      </c>
      <c r="V14" s="22">
        <f t="shared" si="1"/>
        <v>6200</v>
      </c>
      <c r="W14" s="22">
        <f t="shared" si="2"/>
        <v>0</v>
      </c>
      <c r="X14" s="22">
        <f t="shared" si="3"/>
        <v>745</v>
      </c>
      <c r="Y14" s="22">
        <f t="shared" si="4"/>
        <v>0</v>
      </c>
      <c r="Z14" s="22"/>
      <c r="AA14" s="24">
        <f t="shared" si="11"/>
        <v>16245</v>
      </c>
      <c r="AB14" s="25">
        <f t="shared" si="5"/>
        <v>1116</v>
      </c>
      <c r="AC14" s="25">
        <f t="shared" si="12"/>
        <v>122</v>
      </c>
      <c r="AD14" s="19">
        <f t="shared" si="6"/>
        <v>1238</v>
      </c>
      <c r="AE14" s="19"/>
      <c r="AF14" s="19">
        <f t="shared" si="7"/>
        <v>15007</v>
      </c>
      <c r="AG14" s="82" t="s">
        <v>35</v>
      </c>
      <c r="AH14" s="54" t="s">
        <v>254</v>
      </c>
      <c r="AI14" s="55" t="s">
        <v>251</v>
      </c>
      <c r="AJ14" s="65"/>
    </row>
    <row r="15" spans="1:36" s="20" customFormat="1" ht="30.75" customHeight="1">
      <c r="A15" s="21">
        <f t="shared" si="8"/>
        <v>5</v>
      </c>
      <c r="B15" s="36" t="s">
        <v>50</v>
      </c>
      <c r="C15" s="26" t="s">
        <v>51</v>
      </c>
      <c r="D15" s="26" t="s">
        <v>52</v>
      </c>
      <c r="E15" s="26" t="s">
        <v>40</v>
      </c>
      <c r="F15" s="32">
        <v>101627363658</v>
      </c>
      <c r="G15" s="26">
        <v>6930780311</v>
      </c>
      <c r="H15" s="29">
        <v>34956</v>
      </c>
      <c r="I15" s="26" t="s">
        <v>236</v>
      </c>
      <c r="J15" s="37">
        <v>10075</v>
      </c>
      <c r="K15" s="37">
        <v>6717</v>
      </c>
      <c r="L15" s="37">
        <v>0</v>
      </c>
      <c r="M15" s="37">
        <v>807</v>
      </c>
      <c r="N15" s="38">
        <f t="shared" si="9"/>
        <v>17599</v>
      </c>
      <c r="O15" s="37">
        <v>161</v>
      </c>
      <c r="P15" s="18">
        <v>26</v>
      </c>
      <c r="Q15" s="18"/>
      <c r="R15" s="18">
        <f t="shared" si="10"/>
        <v>26</v>
      </c>
      <c r="S15" s="18">
        <v>0</v>
      </c>
      <c r="T15" s="18"/>
      <c r="U15" s="22">
        <f t="shared" si="0"/>
        <v>10075</v>
      </c>
      <c r="V15" s="22">
        <f t="shared" si="1"/>
        <v>6717</v>
      </c>
      <c r="W15" s="22">
        <f t="shared" si="2"/>
        <v>0</v>
      </c>
      <c r="X15" s="22">
        <f t="shared" si="3"/>
        <v>807</v>
      </c>
      <c r="Y15" s="22">
        <f t="shared" si="4"/>
        <v>0</v>
      </c>
      <c r="Z15" s="22"/>
      <c r="AA15" s="24">
        <f t="shared" si="11"/>
        <v>17599</v>
      </c>
      <c r="AB15" s="25">
        <f t="shared" si="5"/>
        <v>1209</v>
      </c>
      <c r="AC15" s="25">
        <f t="shared" si="12"/>
        <v>132</v>
      </c>
      <c r="AD15" s="19">
        <f t="shared" si="6"/>
        <v>1341</v>
      </c>
      <c r="AE15" s="19"/>
      <c r="AF15" s="19">
        <f t="shared" si="7"/>
        <v>16258</v>
      </c>
      <c r="AG15" s="82" t="s">
        <v>35</v>
      </c>
      <c r="AH15" s="54" t="s">
        <v>255</v>
      </c>
      <c r="AI15" s="57" t="s">
        <v>251</v>
      </c>
      <c r="AJ15" s="65"/>
    </row>
    <row r="16" spans="1:36" s="20" customFormat="1" ht="30.75" customHeight="1">
      <c r="A16" s="21">
        <f t="shared" si="8"/>
        <v>6</v>
      </c>
      <c r="B16" s="36" t="s">
        <v>56</v>
      </c>
      <c r="C16" s="26" t="s">
        <v>57</v>
      </c>
      <c r="D16" s="26" t="s">
        <v>58</v>
      </c>
      <c r="E16" s="26" t="s">
        <v>40</v>
      </c>
      <c r="F16" s="32">
        <v>101186281631</v>
      </c>
      <c r="G16" s="26">
        <v>6927214905</v>
      </c>
      <c r="H16" s="29">
        <v>34061</v>
      </c>
      <c r="I16" s="26" t="s">
        <v>236</v>
      </c>
      <c r="J16" s="37">
        <v>10075</v>
      </c>
      <c r="K16" s="37">
        <v>6717</v>
      </c>
      <c r="L16" s="37">
        <v>0</v>
      </c>
      <c r="M16" s="37">
        <v>807</v>
      </c>
      <c r="N16" s="38">
        <f t="shared" si="9"/>
        <v>17599</v>
      </c>
      <c r="O16" s="37">
        <v>161</v>
      </c>
      <c r="P16" s="18">
        <v>14</v>
      </c>
      <c r="Q16" s="18"/>
      <c r="R16" s="18">
        <f t="shared" si="10"/>
        <v>14</v>
      </c>
      <c r="S16" s="18">
        <v>0</v>
      </c>
      <c r="T16" s="18"/>
      <c r="U16" s="22">
        <f t="shared" si="0"/>
        <v>5425</v>
      </c>
      <c r="V16" s="22">
        <f t="shared" si="1"/>
        <v>3617</v>
      </c>
      <c r="W16" s="22">
        <f t="shared" si="2"/>
        <v>0</v>
      </c>
      <c r="X16" s="22">
        <f t="shared" si="3"/>
        <v>435</v>
      </c>
      <c r="Y16" s="22">
        <f t="shared" si="4"/>
        <v>0</v>
      </c>
      <c r="Z16" s="22"/>
      <c r="AA16" s="24">
        <f t="shared" si="11"/>
        <v>9477</v>
      </c>
      <c r="AB16" s="25">
        <f t="shared" si="5"/>
        <v>651</v>
      </c>
      <c r="AC16" s="25">
        <f t="shared" si="12"/>
        <v>72</v>
      </c>
      <c r="AD16" s="19">
        <f t="shared" si="6"/>
        <v>723</v>
      </c>
      <c r="AE16" s="19"/>
      <c r="AF16" s="19">
        <f t="shared" si="7"/>
        <v>8754</v>
      </c>
      <c r="AG16" s="82" t="s">
        <v>35</v>
      </c>
      <c r="AH16" s="54" t="s">
        <v>257</v>
      </c>
      <c r="AI16" s="55" t="s">
        <v>251</v>
      </c>
      <c r="AJ16" s="65"/>
    </row>
    <row r="17" spans="1:36" s="20" customFormat="1" ht="30.75" customHeight="1">
      <c r="A17" s="21">
        <f t="shared" si="8"/>
        <v>7</v>
      </c>
      <c r="B17" s="36" t="s">
        <v>59</v>
      </c>
      <c r="C17" s="26" t="s">
        <v>60</v>
      </c>
      <c r="D17" s="26" t="s">
        <v>61</v>
      </c>
      <c r="E17" s="26" t="s">
        <v>40</v>
      </c>
      <c r="F17" s="32">
        <v>101618901736</v>
      </c>
      <c r="G17" s="26">
        <v>6930527890</v>
      </c>
      <c r="H17" s="29">
        <v>34918</v>
      </c>
      <c r="I17" s="26" t="s">
        <v>236</v>
      </c>
      <c r="J17" s="37">
        <v>10075</v>
      </c>
      <c r="K17" s="37">
        <v>6717</v>
      </c>
      <c r="L17" s="37">
        <v>0</v>
      </c>
      <c r="M17" s="37">
        <v>807</v>
      </c>
      <c r="N17" s="38">
        <f t="shared" si="9"/>
        <v>17599</v>
      </c>
      <c r="O17" s="37">
        <v>161</v>
      </c>
      <c r="P17" s="18">
        <v>20</v>
      </c>
      <c r="Q17" s="18"/>
      <c r="R17" s="18">
        <f t="shared" si="10"/>
        <v>20</v>
      </c>
      <c r="S17" s="18">
        <v>0</v>
      </c>
      <c r="T17" s="18"/>
      <c r="U17" s="22">
        <f t="shared" si="0"/>
        <v>7750</v>
      </c>
      <c r="V17" s="22">
        <f t="shared" si="1"/>
        <v>5167</v>
      </c>
      <c r="W17" s="22">
        <f t="shared" si="2"/>
        <v>0</v>
      </c>
      <c r="X17" s="22">
        <f t="shared" si="3"/>
        <v>621</v>
      </c>
      <c r="Y17" s="22">
        <f t="shared" si="4"/>
        <v>0</v>
      </c>
      <c r="Z17" s="22"/>
      <c r="AA17" s="24">
        <f t="shared" si="11"/>
        <v>13538</v>
      </c>
      <c r="AB17" s="25">
        <f t="shared" si="5"/>
        <v>930</v>
      </c>
      <c r="AC17" s="25">
        <f t="shared" si="12"/>
        <v>102</v>
      </c>
      <c r="AD17" s="19">
        <f t="shared" si="6"/>
        <v>1032</v>
      </c>
      <c r="AE17" s="19"/>
      <c r="AF17" s="19">
        <f t="shared" si="7"/>
        <v>12506</v>
      </c>
      <c r="AG17" s="82" t="s">
        <v>35</v>
      </c>
      <c r="AH17" s="54" t="s">
        <v>258</v>
      </c>
      <c r="AI17" s="55" t="s">
        <v>251</v>
      </c>
      <c r="AJ17" s="65"/>
    </row>
    <row r="18" spans="1:36" s="20" customFormat="1" ht="30.75" customHeight="1">
      <c r="A18" s="21">
        <f t="shared" si="8"/>
        <v>8</v>
      </c>
      <c r="B18" s="36" t="s">
        <v>62</v>
      </c>
      <c r="C18" s="26" t="s">
        <v>63</v>
      </c>
      <c r="D18" s="26" t="s">
        <v>64</v>
      </c>
      <c r="E18" s="26" t="s">
        <v>40</v>
      </c>
      <c r="F18" s="32">
        <v>101307229586</v>
      </c>
      <c r="G18" s="26">
        <v>1116085110</v>
      </c>
      <c r="H18" s="29">
        <v>35626</v>
      </c>
      <c r="I18" s="26" t="s">
        <v>236</v>
      </c>
      <c r="J18" s="37">
        <v>10075</v>
      </c>
      <c r="K18" s="37">
        <v>6717</v>
      </c>
      <c r="L18" s="37">
        <v>0</v>
      </c>
      <c r="M18" s="37">
        <v>807</v>
      </c>
      <c r="N18" s="38">
        <f t="shared" si="9"/>
        <v>17599</v>
      </c>
      <c r="O18" s="37">
        <v>161</v>
      </c>
      <c r="P18" s="18">
        <v>26</v>
      </c>
      <c r="Q18" s="18"/>
      <c r="R18" s="18">
        <f t="shared" si="10"/>
        <v>26</v>
      </c>
      <c r="S18" s="18">
        <v>0</v>
      </c>
      <c r="T18" s="18"/>
      <c r="U18" s="22">
        <f t="shared" si="0"/>
        <v>10075</v>
      </c>
      <c r="V18" s="22">
        <f t="shared" si="1"/>
        <v>6717</v>
      </c>
      <c r="W18" s="22">
        <f t="shared" si="2"/>
        <v>0</v>
      </c>
      <c r="X18" s="22">
        <f t="shared" si="3"/>
        <v>807</v>
      </c>
      <c r="Y18" s="22">
        <f t="shared" si="4"/>
        <v>0</v>
      </c>
      <c r="Z18" s="22"/>
      <c r="AA18" s="24">
        <f t="shared" si="11"/>
        <v>17599</v>
      </c>
      <c r="AB18" s="25">
        <f t="shared" si="5"/>
        <v>1209</v>
      </c>
      <c r="AC18" s="25">
        <f t="shared" si="12"/>
        <v>132</v>
      </c>
      <c r="AD18" s="19">
        <f t="shared" si="6"/>
        <v>1341</v>
      </c>
      <c r="AE18" s="19"/>
      <c r="AF18" s="19">
        <f t="shared" si="7"/>
        <v>16258</v>
      </c>
      <c r="AG18" s="82" t="s">
        <v>35</v>
      </c>
      <c r="AH18" s="54" t="s">
        <v>259</v>
      </c>
      <c r="AI18" s="55" t="s">
        <v>251</v>
      </c>
      <c r="AJ18" s="65"/>
    </row>
    <row r="19" spans="1:36" s="20" customFormat="1" ht="30.75" customHeight="1">
      <c r="A19" s="21">
        <f t="shared" si="8"/>
        <v>9</v>
      </c>
      <c r="B19" s="36" t="s">
        <v>65</v>
      </c>
      <c r="C19" s="26" t="s">
        <v>66</v>
      </c>
      <c r="D19" s="26" t="s">
        <v>67</v>
      </c>
      <c r="E19" s="26" t="s">
        <v>40</v>
      </c>
      <c r="F19" s="31">
        <v>101618901727</v>
      </c>
      <c r="G19" s="26">
        <v>6930468367</v>
      </c>
      <c r="H19" s="29">
        <v>36410</v>
      </c>
      <c r="I19" s="26" t="s">
        <v>236</v>
      </c>
      <c r="J19" s="37">
        <v>10075</v>
      </c>
      <c r="K19" s="37">
        <v>6717</v>
      </c>
      <c r="L19" s="37">
        <v>0</v>
      </c>
      <c r="M19" s="37">
        <v>807</v>
      </c>
      <c r="N19" s="38">
        <f t="shared" si="9"/>
        <v>17599</v>
      </c>
      <c r="O19" s="37">
        <v>161</v>
      </c>
      <c r="P19" s="18">
        <v>17</v>
      </c>
      <c r="Q19" s="18"/>
      <c r="R19" s="18">
        <f t="shared" si="10"/>
        <v>17</v>
      </c>
      <c r="S19" s="18">
        <v>0</v>
      </c>
      <c r="T19" s="18"/>
      <c r="U19" s="22">
        <f t="shared" si="0"/>
        <v>6588</v>
      </c>
      <c r="V19" s="22">
        <f t="shared" si="1"/>
        <v>4392</v>
      </c>
      <c r="W19" s="22">
        <f t="shared" si="2"/>
        <v>0</v>
      </c>
      <c r="X19" s="22">
        <f t="shared" si="3"/>
        <v>528</v>
      </c>
      <c r="Y19" s="22">
        <f t="shared" si="4"/>
        <v>0</v>
      </c>
      <c r="Z19" s="22"/>
      <c r="AA19" s="24">
        <f t="shared" si="11"/>
        <v>11508</v>
      </c>
      <c r="AB19" s="25">
        <f t="shared" si="5"/>
        <v>791</v>
      </c>
      <c r="AC19" s="25">
        <f t="shared" si="12"/>
        <v>87</v>
      </c>
      <c r="AD19" s="19">
        <f t="shared" si="6"/>
        <v>878</v>
      </c>
      <c r="AE19" s="19"/>
      <c r="AF19" s="19">
        <f t="shared" si="7"/>
        <v>10630</v>
      </c>
      <c r="AG19" s="88" t="s">
        <v>35</v>
      </c>
      <c r="AH19" s="66">
        <v>10123088824</v>
      </c>
      <c r="AI19" s="66" t="s">
        <v>439</v>
      </c>
      <c r="AJ19" s="65"/>
    </row>
    <row r="20" spans="1:36" s="20" customFormat="1" ht="30.75" customHeight="1">
      <c r="A20" s="21">
        <f t="shared" si="8"/>
        <v>10</v>
      </c>
      <c r="B20" s="36" t="s">
        <v>68</v>
      </c>
      <c r="C20" s="26" t="s">
        <v>69</v>
      </c>
      <c r="D20" s="26" t="s">
        <v>70</v>
      </c>
      <c r="E20" s="26" t="s">
        <v>40</v>
      </c>
      <c r="F20" s="31">
        <v>101441254855</v>
      </c>
      <c r="G20" s="26">
        <v>6928600729</v>
      </c>
      <c r="H20" s="29">
        <v>35861</v>
      </c>
      <c r="I20" s="26" t="s">
        <v>236</v>
      </c>
      <c r="J20" s="37">
        <v>10075</v>
      </c>
      <c r="K20" s="37">
        <v>6717</v>
      </c>
      <c r="L20" s="37">
        <v>0</v>
      </c>
      <c r="M20" s="37">
        <v>807</v>
      </c>
      <c r="N20" s="38">
        <f t="shared" si="9"/>
        <v>17599</v>
      </c>
      <c r="O20" s="37">
        <v>161</v>
      </c>
      <c r="P20" s="18">
        <v>25</v>
      </c>
      <c r="Q20" s="18"/>
      <c r="R20" s="18">
        <f t="shared" si="10"/>
        <v>25</v>
      </c>
      <c r="S20" s="18">
        <v>8</v>
      </c>
      <c r="T20" s="18"/>
      <c r="U20" s="22">
        <f t="shared" si="0"/>
        <v>9688</v>
      </c>
      <c r="V20" s="22">
        <f t="shared" si="1"/>
        <v>6459</v>
      </c>
      <c r="W20" s="22">
        <f t="shared" si="2"/>
        <v>0</v>
      </c>
      <c r="X20" s="22">
        <f t="shared" si="3"/>
        <v>776</v>
      </c>
      <c r="Y20" s="22">
        <f t="shared" si="4"/>
        <v>1288</v>
      </c>
      <c r="Z20" s="22"/>
      <c r="AA20" s="24">
        <f t="shared" si="11"/>
        <v>18211</v>
      </c>
      <c r="AB20" s="25">
        <f t="shared" si="5"/>
        <v>1163</v>
      </c>
      <c r="AC20" s="25">
        <f t="shared" si="12"/>
        <v>137</v>
      </c>
      <c r="AD20" s="19">
        <f t="shared" si="6"/>
        <v>1300</v>
      </c>
      <c r="AE20" s="19"/>
      <c r="AF20" s="19">
        <f t="shared" si="7"/>
        <v>16911</v>
      </c>
      <c r="AG20" s="82" t="s">
        <v>35</v>
      </c>
      <c r="AH20" s="54" t="s">
        <v>260</v>
      </c>
      <c r="AI20" s="55" t="s">
        <v>251</v>
      </c>
      <c r="AJ20" s="65"/>
    </row>
    <row r="21" spans="1:36" s="20" customFormat="1" ht="30.75" customHeight="1">
      <c r="A21" s="21">
        <f t="shared" si="8"/>
        <v>11</v>
      </c>
      <c r="B21" s="36" t="s">
        <v>71</v>
      </c>
      <c r="C21" s="26" t="s">
        <v>72</v>
      </c>
      <c r="D21" s="26" t="s">
        <v>73</v>
      </c>
      <c r="E21" s="26" t="s">
        <v>40</v>
      </c>
      <c r="F21" s="31">
        <v>101647720149</v>
      </c>
      <c r="G21" s="26">
        <v>6930780288</v>
      </c>
      <c r="H21" s="29">
        <v>34038</v>
      </c>
      <c r="I21" s="26" t="s">
        <v>236</v>
      </c>
      <c r="J21" s="37">
        <v>10075</v>
      </c>
      <c r="K21" s="37">
        <v>6717</v>
      </c>
      <c r="L21" s="37">
        <v>0</v>
      </c>
      <c r="M21" s="37">
        <v>807</v>
      </c>
      <c r="N21" s="38">
        <f t="shared" si="9"/>
        <v>17599</v>
      </c>
      <c r="O21" s="37">
        <v>161</v>
      </c>
      <c r="P21" s="18">
        <v>25</v>
      </c>
      <c r="Q21" s="18"/>
      <c r="R21" s="18">
        <f t="shared" si="10"/>
        <v>25</v>
      </c>
      <c r="S21" s="18">
        <v>0</v>
      </c>
      <c r="T21" s="18"/>
      <c r="U21" s="22">
        <f t="shared" si="0"/>
        <v>9688</v>
      </c>
      <c r="V21" s="22">
        <f t="shared" si="1"/>
        <v>6459</v>
      </c>
      <c r="W21" s="22">
        <f t="shared" si="2"/>
        <v>0</v>
      </c>
      <c r="X21" s="22">
        <f t="shared" si="3"/>
        <v>776</v>
      </c>
      <c r="Y21" s="22">
        <f t="shared" si="4"/>
        <v>0</v>
      </c>
      <c r="Z21" s="22"/>
      <c r="AA21" s="24">
        <f t="shared" si="11"/>
        <v>16923</v>
      </c>
      <c r="AB21" s="25">
        <f t="shared" si="5"/>
        <v>1163</v>
      </c>
      <c r="AC21" s="25">
        <f t="shared" si="12"/>
        <v>127</v>
      </c>
      <c r="AD21" s="19">
        <f t="shared" si="6"/>
        <v>1290</v>
      </c>
      <c r="AE21" s="19"/>
      <c r="AF21" s="19">
        <f t="shared" si="7"/>
        <v>15633</v>
      </c>
      <c r="AG21" s="88" t="s">
        <v>35</v>
      </c>
      <c r="AH21" s="66">
        <v>10120041399</v>
      </c>
      <c r="AI21" s="66" t="s">
        <v>437</v>
      </c>
      <c r="AJ21" s="65"/>
    </row>
    <row r="22" spans="1:36" s="20" customFormat="1" ht="30.75" customHeight="1">
      <c r="A22" s="21">
        <f t="shared" si="8"/>
        <v>12</v>
      </c>
      <c r="B22" s="36" t="s">
        <v>74</v>
      </c>
      <c r="C22" s="26" t="s">
        <v>75</v>
      </c>
      <c r="D22" s="26" t="s">
        <v>76</v>
      </c>
      <c r="E22" s="26" t="s">
        <v>40</v>
      </c>
      <c r="F22" s="31">
        <v>101618901704</v>
      </c>
      <c r="G22" s="26">
        <v>6929849978</v>
      </c>
      <c r="H22" s="29">
        <v>36844</v>
      </c>
      <c r="I22" s="26" t="s">
        <v>236</v>
      </c>
      <c r="J22" s="37">
        <v>10075</v>
      </c>
      <c r="K22" s="37">
        <v>6717</v>
      </c>
      <c r="L22" s="37">
        <v>0</v>
      </c>
      <c r="M22" s="37">
        <v>807</v>
      </c>
      <c r="N22" s="38">
        <f t="shared" si="9"/>
        <v>17599</v>
      </c>
      <c r="O22" s="37">
        <v>161</v>
      </c>
      <c r="P22" s="18">
        <v>26</v>
      </c>
      <c r="Q22" s="18"/>
      <c r="R22" s="18">
        <f t="shared" si="10"/>
        <v>26</v>
      </c>
      <c r="S22" s="18">
        <v>0</v>
      </c>
      <c r="T22" s="18"/>
      <c r="U22" s="22">
        <f t="shared" si="0"/>
        <v>10075</v>
      </c>
      <c r="V22" s="22">
        <f t="shared" si="1"/>
        <v>6717</v>
      </c>
      <c r="W22" s="22">
        <f t="shared" si="2"/>
        <v>0</v>
      </c>
      <c r="X22" s="22">
        <f t="shared" si="3"/>
        <v>807</v>
      </c>
      <c r="Y22" s="22">
        <f t="shared" si="4"/>
        <v>0</v>
      </c>
      <c r="Z22" s="22"/>
      <c r="AA22" s="24">
        <f t="shared" si="11"/>
        <v>17599</v>
      </c>
      <c r="AB22" s="25">
        <f t="shared" si="5"/>
        <v>1209</v>
      </c>
      <c r="AC22" s="25">
        <f t="shared" si="12"/>
        <v>132</v>
      </c>
      <c r="AD22" s="19">
        <f t="shared" si="6"/>
        <v>1341</v>
      </c>
      <c r="AE22" s="19"/>
      <c r="AF22" s="19">
        <f t="shared" si="7"/>
        <v>16258</v>
      </c>
      <c r="AG22" s="88" t="s">
        <v>35</v>
      </c>
      <c r="AH22" s="66">
        <v>10120041413</v>
      </c>
      <c r="AI22" s="66" t="s">
        <v>437</v>
      </c>
      <c r="AJ22" s="65"/>
    </row>
    <row r="23" spans="1:36" s="20" customFormat="1" ht="30.75" customHeight="1">
      <c r="A23" s="21">
        <f t="shared" si="8"/>
        <v>13</v>
      </c>
      <c r="B23" s="36" t="s">
        <v>77</v>
      </c>
      <c r="C23" s="26" t="s">
        <v>78</v>
      </c>
      <c r="D23" s="26" t="s">
        <v>79</v>
      </c>
      <c r="E23" s="26" t="s">
        <v>40</v>
      </c>
      <c r="F23" s="31">
        <v>101141662917</v>
      </c>
      <c r="G23" s="26">
        <v>6927038361</v>
      </c>
      <c r="H23" s="29">
        <v>35261</v>
      </c>
      <c r="I23" s="26" t="s">
        <v>236</v>
      </c>
      <c r="J23" s="37">
        <v>10075</v>
      </c>
      <c r="K23" s="37">
        <v>6717</v>
      </c>
      <c r="L23" s="37">
        <v>0</v>
      </c>
      <c r="M23" s="37">
        <v>807</v>
      </c>
      <c r="N23" s="38">
        <f t="shared" si="9"/>
        <v>17599</v>
      </c>
      <c r="O23" s="37">
        <v>161</v>
      </c>
      <c r="P23" s="18">
        <v>20</v>
      </c>
      <c r="Q23" s="18"/>
      <c r="R23" s="18">
        <f t="shared" si="10"/>
        <v>20</v>
      </c>
      <c r="S23" s="18">
        <v>0</v>
      </c>
      <c r="T23" s="18"/>
      <c r="U23" s="22">
        <f t="shared" si="0"/>
        <v>7750</v>
      </c>
      <c r="V23" s="22">
        <f t="shared" si="1"/>
        <v>5167</v>
      </c>
      <c r="W23" s="22">
        <f t="shared" si="2"/>
        <v>0</v>
      </c>
      <c r="X23" s="22">
        <f t="shared" si="3"/>
        <v>621</v>
      </c>
      <c r="Y23" s="22">
        <f t="shared" si="4"/>
        <v>0</v>
      </c>
      <c r="Z23" s="22"/>
      <c r="AA23" s="24">
        <f t="shared" si="11"/>
        <v>13538</v>
      </c>
      <c r="AB23" s="25">
        <f t="shared" si="5"/>
        <v>930</v>
      </c>
      <c r="AC23" s="25">
        <f t="shared" si="12"/>
        <v>102</v>
      </c>
      <c r="AD23" s="19">
        <f t="shared" si="6"/>
        <v>1032</v>
      </c>
      <c r="AE23" s="19"/>
      <c r="AF23" s="19">
        <f t="shared" si="7"/>
        <v>12506</v>
      </c>
      <c r="AG23" s="82" t="s">
        <v>35</v>
      </c>
      <c r="AH23" s="54" t="s">
        <v>262</v>
      </c>
      <c r="AI23" s="55" t="s">
        <v>251</v>
      </c>
      <c r="AJ23" s="65"/>
    </row>
    <row r="24" spans="1:36" s="20" customFormat="1" ht="30.75" customHeight="1">
      <c r="A24" s="21">
        <f t="shared" si="8"/>
        <v>14</v>
      </c>
      <c r="B24" s="36" t="s">
        <v>80</v>
      </c>
      <c r="C24" s="26" t="s">
        <v>81</v>
      </c>
      <c r="D24" s="26" t="s">
        <v>82</v>
      </c>
      <c r="E24" s="26" t="s">
        <v>40</v>
      </c>
      <c r="F24" s="31">
        <v>101401208945</v>
      </c>
      <c r="G24" s="26">
        <v>6928672564</v>
      </c>
      <c r="H24" s="29">
        <v>35100</v>
      </c>
      <c r="I24" s="26" t="s">
        <v>236</v>
      </c>
      <c r="J24" s="37">
        <v>10075</v>
      </c>
      <c r="K24" s="37">
        <v>6717</v>
      </c>
      <c r="L24" s="37">
        <v>0</v>
      </c>
      <c r="M24" s="37">
        <v>807</v>
      </c>
      <c r="N24" s="38">
        <f t="shared" si="9"/>
        <v>17599</v>
      </c>
      <c r="O24" s="37">
        <v>161</v>
      </c>
      <c r="P24" s="18">
        <v>26</v>
      </c>
      <c r="Q24" s="18"/>
      <c r="R24" s="18">
        <f t="shared" si="10"/>
        <v>26</v>
      </c>
      <c r="S24" s="18">
        <v>0</v>
      </c>
      <c r="T24" s="18"/>
      <c r="U24" s="22">
        <f t="shared" si="0"/>
        <v>10075</v>
      </c>
      <c r="V24" s="22">
        <f t="shared" si="1"/>
        <v>6717</v>
      </c>
      <c r="W24" s="22">
        <f t="shared" si="2"/>
        <v>0</v>
      </c>
      <c r="X24" s="22">
        <f t="shared" si="3"/>
        <v>807</v>
      </c>
      <c r="Y24" s="22">
        <f t="shared" si="4"/>
        <v>0</v>
      </c>
      <c r="Z24" s="22"/>
      <c r="AA24" s="24">
        <f t="shared" si="11"/>
        <v>17599</v>
      </c>
      <c r="AB24" s="25">
        <f t="shared" si="5"/>
        <v>1209</v>
      </c>
      <c r="AC24" s="25">
        <f t="shared" si="12"/>
        <v>132</v>
      </c>
      <c r="AD24" s="19">
        <f t="shared" si="6"/>
        <v>1341</v>
      </c>
      <c r="AE24" s="19"/>
      <c r="AF24" s="19">
        <f t="shared" si="7"/>
        <v>16258</v>
      </c>
      <c r="AG24" s="82" t="s">
        <v>35</v>
      </c>
      <c r="AH24" s="56" t="s">
        <v>263</v>
      </c>
      <c r="AI24" s="57" t="s">
        <v>251</v>
      </c>
      <c r="AJ24" s="65"/>
    </row>
    <row r="25" spans="1:36" s="20" customFormat="1" ht="30.75" customHeight="1">
      <c r="A25" s="21">
        <f t="shared" si="8"/>
        <v>15</v>
      </c>
      <c r="B25" s="36" t="s">
        <v>83</v>
      </c>
      <c r="C25" s="26" t="s">
        <v>84</v>
      </c>
      <c r="D25" s="26" t="s">
        <v>85</v>
      </c>
      <c r="E25" s="26" t="s">
        <v>40</v>
      </c>
      <c r="F25" s="31">
        <v>101066486942</v>
      </c>
      <c r="G25" s="26">
        <v>1713666957</v>
      </c>
      <c r="H25" s="29" t="s">
        <v>240</v>
      </c>
      <c r="I25" s="26" t="s">
        <v>236</v>
      </c>
      <c r="J25" s="37">
        <v>10075</v>
      </c>
      <c r="K25" s="37">
        <v>6717</v>
      </c>
      <c r="L25" s="37">
        <v>0</v>
      </c>
      <c r="M25" s="37">
        <v>807</v>
      </c>
      <c r="N25" s="38">
        <f t="shared" si="9"/>
        <v>17599</v>
      </c>
      <c r="O25" s="37">
        <v>161</v>
      </c>
      <c r="P25" s="18">
        <v>22</v>
      </c>
      <c r="Q25" s="18"/>
      <c r="R25" s="18">
        <f t="shared" si="10"/>
        <v>22</v>
      </c>
      <c r="S25" s="18">
        <v>0</v>
      </c>
      <c r="T25" s="18"/>
      <c r="U25" s="22">
        <f t="shared" si="0"/>
        <v>8525</v>
      </c>
      <c r="V25" s="22">
        <f t="shared" si="1"/>
        <v>5684</v>
      </c>
      <c r="W25" s="22">
        <f t="shared" si="2"/>
        <v>0</v>
      </c>
      <c r="X25" s="22">
        <f t="shared" si="3"/>
        <v>683</v>
      </c>
      <c r="Y25" s="22">
        <f t="shared" si="4"/>
        <v>0</v>
      </c>
      <c r="Z25" s="22"/>
      <c r="AA25" s="24">
        <f t="shared" si="11"/>
        <v>14892</v>
      </c>
      <c r="AB25" s="25">
        <f t="shared" si="5"/>
        <v>1023</v>
      </c>
      <c r="AC25" s="25">
        <f t="shared" si="12"/>
        <v>112</v>
      </c>
      <c r="AD25" s="19">
        <f t="shared" si="6"/>
        <v>1135</v>
      </c>
      <c r="AE25" s="19"/>
      <c r="AF25" s="19">
        <f t="shared" si="7"/>
        <v>13757</v>
      </c>
      <c r="AG25" s="82" t="s">
        <v>35</v>
      </c>
      <c r="AH25" s="54" t="s">
        <v>264</v>
      </c>
      <c r="AI25" s="55" t="s">
        <v>251</v>
      </c>
      <c r="AJ25" s="65"/>
    </row>
    <row r="26" spans="1:36" s="20" customFormat="1" ht="30.75" customHeight="1">
      <c r="A26" s="21">
        <f t="shared" si="8"/>
        <v>16</v>
      </c>
      <c r="B26" s="36" t="s">
        <v>86</v>
      </c>
      <c r="C26" s="26" t="s">
        <v>87</v>
      </c>
      <c r="D26" s="26" t="s">
        <v>88</v>
      </c>
      <c r="E26" s="26" t="s">
        <v>40</v>
      </c>
      <c r="F26" s="31">
        <v>101401209433</v>
      </c>
      <c r="G26" s="26">
        <v>6927094736</v>
      </c>
      <c r="H26" s="29" t="s">
        <v>241</v>
      </c>
      <c r="I26" s="26" t="s">
        <v>236</v>
      </c>
      <c r="J26" s="37">
        <v>10075</v>
      </c>
      <c r="K26" s="37">
        <v>6717</v>
      </c>
      <c r="L26" s="37">
        <v>0</v>
      </c>
      <c r="M26" s="37">
        <v>807</v>
      </c>
      <c r="N26" s="38">
        <f t="shared" si="9"/>
        <v>17599</v>
      </c>
      <c r="O26" s="37">
        <v>161</v>
      </c>
      <c r="P26" s="18">
        <v>26</v>
      </c>
      <c r="Q26" s="18"/>
      <c r="R26" s="18">
        <f t="shared" si="10"/>
        <v>26</v>
      </c>
      <c r="S26" s="18">
        <v>0</v>
      </c>
      <c r="T26" s="18"/>
      <c r="U26" s="22">
        <f t="shared" si="0"/>
        <v>10075</v>
      </c>
      <c r="V26" s="22">
        <f t="shared" si="1"/>
        <v>6717</v>
      </c>
      <c r="W26" s="22">
        <f t="shared" si="2"/>
        <v>0</v>
      </c>
      <c r="X26" s="22">
        <f t="shared" si="3"/>
        <v>807</v>
      </c>
      <c r="Y26" s="22">
        <f t="shared" si="4"/>
        <v>0</v>
      </c>
      <c r="Z26" s="22"/>
      <c r="AA26" s="24">
        <f t="shared" si="11"/>
        <v>17599</v>
      </c>
      <c r="AB26" s="25">
        <f t="shared" si="5"/>
        <v>1209</v>
      </c>
      <c r="AC26" s="25">
        <f t="shared" si="12"/>
        <v>132</v>
      </c>
      <c r="AD26" s="19">
        <f t="shared" si="6"/>
        <v>1341</v>
      </c>
      <c r="AE26" s="19"/>
      <c r="AF26" s="19">
        <f t="shared" si="7"/>
        <v>16258</v>
      </c>
      <c r="AG26" s="82" t="s">
        <v>35</v>
      </c>
      <c r="AH26" s="58" t="s">
        <v>265</v>
      </c>
      <c r="AI26" s="57" t="s">
        <v>251</v>
      </c>
      <c r="AJ26" s="65"/>
    </row>
    <row r="27" spans="1:36" s="20" customFormat="1" ht="30.75" customHeight="1">
      <c r="A27" s="21">
        <f t="shared" si="8"/>
        <v>17</v>
      </c>
      <c r="B27" s="36" t="s">
        <v>89</v>
      </c>
      <c r="C27" s="26" t="s">
        <v>90</v>
      </c>
      <c r="D27" s="26" t="s">
        <v>91</v>
      </c>
      <c r="E27" s="26" t="s">
        <v>40</v>
      </c>
      <c r="F27" s="32">
        <v>101199947067</v>
      </c>
      <c r="G27" s="26">
        <v>6929849997</v>
      </c>
      <c r="H27" s="29" t="s">
        <v>242</v>
      </c>
      <c r="I27" s="26" t="s">
        <v>236</v>
      </c>
      <c r="J27" s="37">
        <v>10075</v>
      </c>
      <c r="K27" s="37">
        <v>6717</v>
      </c>
      <c r="L27" s="37">
        <v>0</v>
      </c>
      <c r="M27" s="37">
        <v>807</v>
      </c>
      <c r="N27" s="38">
        <f t="shared" si="9"/>
        <v>17599</v>
      </c>
      <c r="O27" s="37">
        <v>161</v>
      </c>
      <c r="P27" s="18">
        <v>25</v>
      </c>
      <c r="Q27" s="18"/>
      <c r="R27" s="18">
        <f t="shared" si="10"/>
        <v>25</v>
      </c>
      <c r="S27" s="18">
        <v>0</v>
      </c>
      <c r="T27" s="18"/>
      <c r="U27" s="22">
        <f t="shared" si="0"/>
        <v>9688</v>
      </c>
      <c r="V27" s="22">
        <f t="shared" si="1"/>
        <v>6459</v>
      </c>
      <c r="W27" s="22">
        <f t="shared" si="2"/>
        <v>0</v>
      </c>
      <c r="X27" s="22">
        <f t="shared" si="3"/>
        <v>776</v>
      </c>
      <c r="Y27" s="22">
        <f t="shared" si="4"/>
        <v>0</v>
      </c>
      <c r="Z27" s="22"/>
      <c r="AA27" s="24">
        <f t="shared" si="11"/>
        <v>16923</v>
      </c>
      <c r="AB27" s="25">
        <f t="shared" si="5"/>
        <v>1163</v>
      </c>
      <c r="AC27" s="25">
        <f t="shared" si="12"/>
        <v>127</v>
      </c>
      <c r="AD27" s="19">
        <f t="shared" si="6"/>
        <v>1290</v>
      </c>
      <c r="AE27" s="19"/>
      <c r="AF27" s="19">
        <f t="shared" si="7"/>
        <v>15633</v>
      </c>
      <c r="AG27" s="82" t="s">
        <v>35</v>
      </c>
      <c r="AH27" s="58" t="s">
        <v>266</v>
      </c>
      <c r="AI27" s="57" t="s">
        <v>251</v>
      </c>
      <c r="AJ27" s="65"/>
    </row>
    <row r="28" spans="1:36" s="20" customFormat="1" ht="30.75" customHeight="1">
      <c r="A28" s="21">
        <f t="shared" si="8"/>
        <v>18</v>
      </c>
      <c r="B28" s="36" t="s">
        <v>92</v>
      </c>
      <c r="C28" s="26" t="s">
        <v>93</v>
      </c>
      <c r="D28" s="26" t="s">
        <v>94</v>
      </c>
      <c r="E28" s="26" t="s">
        <v>40</v>
      </c>
      <c r="F28" s="32">
        <v>101606373952</v>
      </c>
      <c r="G28" s="26">
        <v>6930468276</v>
      </c>
      <c r="H28" s="29">
        <v>35991</v>
      </c>
      <c r="I28" s="26" t="s">
        <v>236</v>
      </c>
      <c r="J28" s="37">
        <v>10075</v>
      </c>
      <c r="K28" s="37">
        <v>6717</v>
      </c>
      <c r="L28" s="37">
        <v>0</v>
      </c>
      <c r="M28" s="37">
        <v>807</v>
      </c>
      <c r="N28" s="38">
        <f t="shared" si="9"/>
        <v>17599</v>
      </c>
      <c r="O28" s="37">
        <v>161</v>
      </c>
      <c r="P28" s="18">
        <v>24</v>
      </c>
      <c r="Q28" s="18"/>
      <c r="R28" s="18">
        <f t="shared" si="10"/>
        <v>24</v>
      </c>
      <c r="S28" s="18">
        <v>0</v>
      </c>
      <c r="T28" s="18"/>
      <c r="U28" s="22">
        <f t="shared" si="0"/>
        <v>9300</v>
      </c>
      <c r="V28" s="22">
        <f t="shared" si="1"/>
        <v>6200</v>
      </c>
      <c r="W28" s="22">
        <f t="shared" si="2"/>
        <v>0</v>
      </c>
      <c r="X28" s="22">
        <f t="shared" si="3"/>
        <v>745</v>
      </c>
      <c r="Y28" s="22">
        <f t="shared" si="4"/>
        <v>0</v>
      </c>
      <c r="Z28" s="22"/>
      <c r="AA28" s="24">
        <f t="shared" si="11"/>
        <v>16245</v>
      </c>
      <c r="AB28" s="25">
        <f t="shared" si="5"/>
        <v>1116</v>
      </c>
      <c r="AC28" s="25">
        <f t="shared" si="12"/>
        <v>122</v>
      </c>
      <c r="AD28" s="19">
        <f t="shared" si="6"/>
        <v>1238</v>
      </c>
      <c r="AE28" s="19"/>
      <c r="AF28" s="19">
        <f t="shared" si="7"/>
        <v>15007</v>
      </c>
      <c r="AG28" s="82" t="s">
        <v>35</v>
      </c>
      <c r="AH28" s="56" t="s">
        <v>267</v>
      </c>
      <c r="AI28" s="57" t="s">
        <v>251</v>
      </c>
      <c r="AJ28" s="65"/>
    </row>
    <row r="29" spans="1:36" s="20" customFormat="1" ht="30.75" customHeight="1">
      <c r="A29" s="21">
        <f t="shared" si="8"/>
        <v>19</v>
      </c>
      <c r="B29" s="36" t="s">
        <v>95</v>
      </c>
      <c r="C29" s="26" t="s">
        <v>96</v>
      </c>
      <c r="D29" s="26" t="s">
        <v>97</v>
      </c>
      <c r="E29" s="26" t="s">
        <v>40</v>
      </c>
      <c r="F29" s="32">
        <v>101597341981</v>
      </c>
      <c r="G29" s="26">
        <v>6930682161</v>
      </c>
      <c r="H29" s="29">
        <v>35244</v>
      </c>
      <c r="I29" s="26" t="s">
        <v>236</v>
      </c>
      <c r="J29" s="37">
        <v>10075</v>
      </c>
      <c r="K29" s="37">
        <v>6717</v>
      </c>
      <c r="L29" s="37">
        <v>0</v>
      </c>
      <c r="M29" s="37">
        <v>807</v>
      </c>
      <c r="N29" s="38">
        <f t="shared" si="9"/>
        <v>17599</v>
      </c>
      <c r="O29" s="37">
        <v>161</v>
      </c>
      <c r="P29" s="18">
        <v>25</v>
      </c>
      <c r="Q29" s="18"/>
      <c r="R29" s="18">
        <f t="shared" si="10"/>
        <v>25</v>
      </c>
      <c r="S29" s="18">
        <v>0</v>
      </c>
      <c r="T29" s="18"/>
      <c r="U29" s="22">
        <f t="shared" si="0"/>
        <v>9688</v>
      </c>
      <c r="V29" s="22">
        <f t="shared" si="1"/>
        <v>6459</v>
      </c>
      <c r="W29" s="22">
        <f t="shared" si="2"/>
        <v>0</v>
      </c>
      <c r="X29" s="22">
        <f t="shared" si="3"/>
        <v>776</v>
      </c>
      <c r="Y29" s="22">
        <f t="shared" si="4"/>
        <v>0</v>
      </c>
      <c r="Z29" s="22"/>
      <c r="AA29" s="24">
        <f t="shared" si="11"/>
        <v>16923</v>
      </c>
      <c r="AB29" s="25">
        <f t="shared" si="5"/>
        <v>1163</v>
      </c>
      <c r="AC29" s="25">
        <f t="shared" si="12"/>
        <v>127</v>
      </c>
      <c r="AD29" s="19">
        <f t="shared" si="6"/>
        <v>1290</v>
      </c>
      <c r="AE29" s="19"/>
      <c r="AF29" s="19">
        <f t="shared" si="7"/>
        <v>15633</v>
      </c>
      <c r="AG29" s="82" t="s">
        <v>35</v>
      </c>
      <c r="AH29" s="58" t="s">
        <v>268</v>
      </c>
      <c r="AI29" s="59" t="s">
        <v>269</v>
      </c>
      <c r="AJ29" s="65"/>
    </row>
    <row r="30" spans="1:36" s="20" customFormat="1" ht="30.75" customHeight="1">
      <c r="A30" s="21">
        <f t="shared" si="8"/>
        <v>20</v>
      </c>
      <c r="B30" s="36" t="s">
        <v>98</v>
      </c>
      <c r="C30" s="26" t="s">
        <v>99</v>
      </c>
      <c r="D30" s="26" t="s">
        <v>100</v>
      </c>
      <c r="E30" s="26" t="s">
        <v>40</v>
      </c>
      <c r="F30" s="31">
        <v>101551631020</v>
      </c>
      <c r="G30" s="26">
        <v>6930526610</v>
      </c>
      <c r="H30" s="29">
        <v>33239</v>
      </c>
      <c r="I30" s="26" t="s">
        <v>236</v>
      </c>
      <c r="J30" s="37">
        <v>10075</v>
      </c>
      <c r="K30" s="37">
        <v>6717</v>
      </c>
      <c r="L30" s="37">
        <v>0</v>
      </c>
      <c r="M30" s="37">
        <v>807</v>
      </c>
      <c r="N30" s="38">
        <f t="shared" si="9"/>
        <v>17599</v>
      </c>
      <c r="O30" s="37">
        <v>161</v>
      </c>
      <c r="P30" s="18">
        <v>19</v>
      </c>
      <c r="Q30" s="18"/>
      <c r="R30" s="18">
        <f t="shared" si="10"/>
        <v>19</v>
      </c>
      <c r="S30" s="18">
        <v>0</v>
      </c>
      <c r="T30" s="18"/>
      <c r="U30" s="22">
        <f t="shared" si="0"/>
        <v>7363</v>
      </c>
      <c r="V30" s="22">
        <f t="shared" si="1"/>
        <v>4909</v>
      </c>
      <c r="W30" s="22">
        <f t="shared" si="2"/>
        <v>0</v>
      </c>
      <c r="X30" s="22">
        <f t="shared" si="3"/>
        <v>590</v>
      </c>
      <c r="Y30" s="22">
        <f t="shared" si="4"/>
        <v>0</v>
      </c>
      <c r="Z30" s="22"/>
      <c r="AA30" s="24">
        <f t="shared" si="11"/>
        <v>12862</v>
      </c>
      <c r="AB30" s="25">
        <f t="shared" si="5"/>
        <v>884</v>
      </c>
      <c r="AC30" s="25">
        <f t="shared" si="12"/>
        <v>97</v>
      </c>
      <c r="AD30" s="19">
        <f t="shared" si="6"/>
        <v>981</v>
      </c>
      <c r="AE30" s="19"/>
      <c r="AF30" s="19">
        <f t="shared" si="7"/>
        <v>11881</v>
      </c>
      <c r="AG30" s="82" t="s">
        <v>35</v>
      </c>
      <c r="AH30" s="56" t="s">
        <v>270</v>
      </c>
      <c r="AI30" s="57" t="s">
        <v>251</v>
      </c>
      <c r="AJ30" s="65"/>
    </row>
    <row r="31" spans="1:36" s="20" customFormat="1" ht="30.75" customHeight="1">
      <c r="A31" s="21">
        <f t="shared" si="8"/>
        <v>21</v>
      </c>
      <c r="B31" s="36" t="s">
        <v>101</v>
      </c>
      <c r="C31" s="26" t="s">
        <v>102</v>
      </c>
      <c r="D31" s="26" t="s">
        <v>103</v>
      </c>
      <c r="E31" s="26" t="s">
        <v>40</v>
      </c>
      <c r="F31" s="31">
        <v>100844624819</v>
      </c>
      <c r="G31" s="26">
        <v>6930403222</v>
      </c>
      <c r="H31" s="29">
        <v>33472</v>
      </c>
      <c r="I31" s="26" t="s">
        <v>236</v>
      </c>
      <c r="J31" s="37">
        <v>10075</v>
      </c>
      <c r="K31" s="37">
        <v>6717</v>
      </c>
      <c r="L31" s="37">
        <v>0</v>
      </c>
      <c r="M31" s="37">
        <v>807</v>
      </c>
      <c r="N31" s="38">
        <f t="shared" si="9"/>
        <v>17599</v>
      </c>
      <c r="O31" s="37">
        <v>161</v>
      </c>
      <c r="P31" s="18">
        <v>18</v>
      </c>
      <c r="Q31" s="18"/>
      <c r="R31" s="18">
        <f t="shared" si="10"/>
        <v>18</v>
      </c>
      <c r="S31" s="18">
        <v>0</v>
      </c>
      <c r="T31" s="18"/>
      <c r="U31" s="22">
        <f t="shared" si="0"/>
        <v>6975</v>
      </c>
      <c r="V31" s="22">
        <f t="shared" si="1"/>
        <v>4650</v>
      </c>
      <c r="W31" s="22">
        <f t="shared" si="2"/>
        <v>0</v>
      </c>
      <c r="X31" s="22">
        <f t="shared" si="3"/>
        <v>559</v>
      </c>
      <c r="Y31" s="22">
        <f t="shared" si="4"/>
        <v>0</v>
      </c>
      <c r="Z31" s="22"/>
      <c r="AA31" s="24">
        <f t="shared" si="11"/>
        <v>12184</v>
      </c>
      <c r="AB31" s="25">
        <f t="shared" si="5"/>
        <v>837</v>
      </c>
      <c r="AC31" s="25">
        <f t="shared" si="12"/>
        <v>92</v>
      </c>
      <c r="AD31" s="19">
        <f t="shared" si="6"/>
        <v>929</v>
      </c>
      <c r="AE31" s="19"/>
      <c r="AF31" s="19">
        <f t="shared" si="7"/>
        <v>11255</v>
      </c>
      <c r="AG31" s="82" t="s">
        <v>35</v>
      </c>
      <c r="AH31" s="56" t="s">
        <v>271</v>
      </c>
      <c r="AI31" s="57" t="s">
        <v>251</v>
      </c>
      <c r="AJ31" s="65"/>
    </row>
    <row r="32" spans="1:36" s="20" customFormat="1" ht="30.75" customHeight="1">
      <c r="A32" s="21">
        <f t="shared" si="8"/>
        <v>22</v>
      </c>
      <c r="B32" s="36" t="s">
        <v>104</v>
      </c>
      <c r="C32" s="26" t="s">
        <v>105</v>
      </c>
      <c r="D32" s="26" t="s">
        <v>106</v>
      </c>
      <c r="E32" s="26" t="s">
        <v>40</v>
      </c>
      <c r="F32" s="32">
        <v>101275611789</v>
      </c>
      <c r="G32" s="26">
        <v>6927802289</v>
      </c>
      <c r="H32" s="29">
        <v>34683</v>
      </c>
      <c r="I32" s="26" t="s">
        <v>236</v>
      </c>
      <c r="J32" s="37">
        <v>10075</v>
      </c>
      <c r="K32" s="37">
        <v>6717</v>
      </c>
      <c r="L32" s="37">
        <v>0</v>
      </c>
      <c r="M32" s="37">
        <v>807</v>
      </c>
      <c r="N32" s="38">
        <f t="shared" si="9"/>
        <v>17599</v>
      </c>
      <c r="O32" s="37">
        <v>161</v>
      </c>
      <c r="P32" s="18">
        <v>26</v>
      </c>
      <c r="Q32" s="18"/>
      <c r="R32" s="18">
        <f t="shared" si="10"/>
        <v>26</v>
      </c>
      <c r="S32" s="18">
        <v>0</v>
      </c>
      <c r="T32" s="18"/>
      <c r="U32" s="22">
        <f t="shared" si="0"/>
        <v>10075</v>
      </c>
      <c r="V32" s="22">
        <f t="shared" si="1"/>
        <v>6717</v>
      </c>
      <c r="W32" s="22">
        <f t="shared" si="2"/>
        <v>0</v>
      </c>
      <c r="X32" s="22">
        <f t="shared" si="3"/>
        <v>807</v>
      </c>
      <c r="Y32" s="22">
        <f t="shared" si="4"/>
        <v>0</v>
      </c>
      <c r="Z32" s="22"/>
      <c r="AA32" s="24">
        <f t="shared" si="11"/>
        <v>17599</v>
      </c>
      <c r="AB32" s="25">
        <f t="shared" si="5"/>
        <v>1209</v>
      </c>
      <c r="AC32" s="25">
        <f t="shared" si="12"/>
        <v>132</v>
      </c>
      <c r="AD32" s="19">
        <f t="shared" si="6"/>
        <v>1341</v>
      </c>
      <c r="AE32" s="19"/>
      <c r="AF32" s="19">
        <f t="shared" si="7"/>
        <v>16258</v>
      </c>
      <c r="AG32" s="82" t="s">
        <v>315</v>
      </c>
      <c r="AH32" s="60" t="s">
        <v>320</v>
      </c>
      <c r="AI32" s="35" t="s">
        <v>321</v>
      </c>
      <c r="AJ32" s="65"/>
    </row>
    <row r="33" spans="1:36" s="20" customFormat="1" ht="30.75" customHeight="1">
      <c r="A33" s="21">
        <f t="shared" si="8"/>
        <v>23</v>
      </c>
      <c r="B33" s="36" t="s">
        <v>107</v>
      </c>
      <c r="C33" s="26" t="s">
        <v>108</v>
      </c>
      <c r="D33" s="26" t="s">
        <v>109</v>
      </c>
      <c r="E33" s="26" t="s">
        <v>40</v>
      </c>
      <c r="F33" s="32">
        <v>100584302193</v>
      </c>
      <c r="G33" s="26">
        <v>6929942150</v>
      </c>
      <c r="H33" s="29">
        <v>34790</v>
      </c>
      <c r="I33" s="26" t="s">
        <v>236</v>
      </c>
      <c r="J33" s="37">
        <v>10075</v>
      </c>
      <c r="K33" s="37">
        <v>6717</v>
      </c>
      <c r="L33" s="37">
        <v>0</v>
      </c>
      <c r="M33" s="37">
        <v>807</v>
      </c>
      <c r="N33" s="38">
        <f t="shared" si="9"/>
        <v>17599</v>
      </c>
      <c r="O33" s="37">
        <v>161</v>
      </c>
      <c r="P33" s="18">
        <v>24</v>
      </c>
      <c r="Q33" s="18"/>
      <c r="R33" s="18">
        <f t="shared" si="10"/>
        <v>24</v>
      </c>
      <c r="S33" s="18">
        <v>0</v>
      </c>
      <c r="T33" s="18"/>
      <c r="U33" s="22">
        <f t="shared" si="0"/>
        <v>9300</v>
      </c>
      <c r="V33" s="22">
        <f t="shared" si="1"/>
        <v>6200</v>
      </c>
      <c r="W33" s="22">
        <f t="shared" si="2"/>
        <v>0</v>
      </c>
      <c r="X33" s="22">
        <f t="shared" si="3"/>
        <v>745</v>
      </c>
      <c r="Y33" s="22">
        <f t="shared" si="4"/>
        <v>0</v>
      </c>
      <c r="Z33" s="22"/>
      <c r="AA33" s="24">
        <f t="shared" si="11"/>
        <v>16245</v>
      </c>
      <c r="AB33" s="25">
        <f t="shared" si="5"/>
        <v>1116</v>
      </c>
      <c r="AC33" s="25">
        <f t="shared" si="12"/>
        <v>122</v>
      </c>
      <c r="AD33" s="19">
        <f t="shared" si="6"/>
        <v>1238</v>
      </c>
      <c r="AE33" s="19"/>
      <c r="AF33" s="19">
        <f t="shared" si="7"/>
        <v>15007</v>
      </c>
      <c r="AG33" s="82" t="s">
        <v>35</v>
      </c>
      <c r="AH33" s="54" t="s">
        <v>272</v>
      </c>
      <c r="AI33" s="55" t="s">
        <v>269</v>
      </c>
      <c r="AJ33" s="65"/>
    </row>
    <row r="34" spans="1:36" s="20" customFormat="1" ht="30.75" customHeight="1">
      <c r="A34" s="21">
        <f t="shared" si="8"/>
        <v>24</v>
      </c>
      <c r="B34" s="36" t="s">
        <v>110</v>
      </c>
      <c r="C34" s="26" t="s">
        <v>111</v>
      </c>
      <c r="D34" s="26" t="s">
        <v>112</v>
      </c>
      <c r="E34" s="26" t="s">
        <v>40</v>
      </c>
      <c r="F34" s="32">
        <v>101440730510</v>
      </c>
      <c r="G34" s="26">
        <v>6928133391</v>
      </c>
      <c r="H34" s="29" t="s">
        <v>243</v>
      </c>
      <c r="I34" s="26" t="s">
        <v>236</v>
      </c>
      <c r="J34" s="37">
        <v>10075</v>
      </c>
      <c r="K34" s="37">
        <v>6717</v>
      </c>
      <c r="L34" s="37">
        <v>0</v>
      </c>
      <c r="M34" s="37">
        <v>807</v>
      </c>
      <c r="N34" s="38">
        <f t="shared" si="9"/>
        <v>17599</v>
      </c>
      <c r="O34" s="37">
        <v>161</v>
      </c>
      <c r="P34" s="18">
        <v>25</v>
      </c>
      <c r="Q34" s="18"/>
      <c r="R34" s="18">
        <f t="shared" si="10"/>
        <v>25</v>
      </c>
      <c r="S34" s="18">
        <v>8</v>
      </c>
      <c r="T34" s="18"/>
      <c r="U34" s="22">
        <f t="shared" si="0"/>
        <v>9688</v>
      </c>
      <c r="V34" s="22">
        <f t="shared" si="1"/>
        <v>6459</v>
      </c>
      <c r="W34" s="22">
        <f t="shared" si="2"/>
        <v>0</v>
      </c>
      <c r="X34" s="22">
        <f t="shared" si="3"/>
        <v>776</v>
      </c>
      <c r="Y34" s="22">
        <f t="shared" si="4"/>
        <v>1288</v>
      </c>
      <c r="Z34" s="22"/>
      <c r="AA34" s="24">
        <f t="shared" si="11"/>
        <v>18211</v>
      </c>
      <c r="AB34" s="25">
        <f t="shared" si="5"/>
        <v>1163</v>
      </c>
      <c r="AC34" s="25">
        <f t="shared" si="12"/>
        <v>137</v>
      </c>
      <c r="AD34" s="19">
        <f t="shared" si="6"/>
        <v>1300</v>
      </c>
      <c r="AE34" s="19"/>
      <c r="AF34" s="19">
        <f t="shared" si="7"/>
        <v>16911</v>
      </c>
      <c r="AG34" s="88" t="s">
        <v>35</v>
      </c>
      <c r="AH34" s="66">
        <v>10120040566</v>
      </c>
      <c r="AI34" s="66" t="s">
        <v>437</v>
      </c>
      <c r="AJ34" s="65"/>
    </row>
    <row r="35" spans="1:36" s="20" customFormat="1" ht="30.75" customHeight="1">
      <c r="A35" s="21">
        <f t="shared" si="8"/>
        <v>25</v>
      </c>
      <c r="B35" s="36" t="s">
        <v>113</v>
      </c>
      <c r="C35" s="26" t="s">
        <v>114</v>
      </c>
      <c r="D35" s="26" t="s">
        <v>115</v>
      </c>
      <c r="E35" s="26" t="s">
        <v>40</v>
      </c>
      <c r="F35" s="32">
        <v>101401209405</v>
      </c>
      <c r="G35" s="26">
        <v>6928672657</v>
      </c>
      <c r="H35" s="29">
        <v>35599</v>
      </c>
      <c r="I35" s="26" t="s">
        <v>236</v>
      </c>
      <c r="J35" s="37">
        <v>10075</v>
      </c>
      <c r="K35" s="37">
        <v>6717</v>
      </c>
      <c r="L35" s="37">
        <v>0</v>
      </c>
      <c r="M35" s="37">
        <v>807</v>
      </c>
      <c r="N35" s="38">
        <f t="shared" si="9"/>
        <v>17599</v>
      </c>
      <c r="O35" s="37">
        <v>161</v>
      </c>
      <c r="P35" s="18">
        <v>23</v>
      </c>
      <c r="Q35" s="18"/>
      <c r="R35" s="18">
        <f t="shared" si="10"/>
        <v>23</v>
      </c>
      <c r="S35" s="18">
        <v>0</v>
      </c>
      <c r="T35" s="18"/>
      <c r="U35" s="22">
        <f t="shared" si="0"/>
        <v>8913</v>
      </c>
      <c r="V35" s="22">
        <f t="shared" si="1"/>
        <v>5942</v>
      </c>
      <c r="W35" s="22">
        <f t="shared" si="2"/>
        <v>0</v>
      </c>
      <c r="X35" s="22">
        <f t="shared" si="3"/>
        <v>714</v>
      </c>
      <c r="Y35" s="22">
        <f t="shared" si="4"/>
        <v>0</v>
      </c>
      <c r="Z35" s="22"/>
      <c r="AA35" s="24">
        <f t="shared" si="11"/>
        <v>15569</v>
      </c>
      <c r="AB35" s="25">
        <f t="shared" si="5"/>
        <v>1070</v>
      </c>
      <c r="AC35" s="25">
        <f t="shared" si="12"/>
        <v>117</v>
      </c>
      <c r="AD35" s="19">
        <f t="shared" si="6"/>
        <v>1187</v>
      </c>
      <c r="AE35" s="19"/>
      <c r="AF35" s="19">
        <f>AA35-AD35</f>
        <v>14382</v>
      </c>
      <c r="AG35" s="82" t="s">
        <v>35</v>
      </c>
      <c r="AH35" s="58" t="s">
        <v>273</v>
      </c>
      <c r="AI35" s="57" t="s">
        <v>251</v>
      </c>
      <c r="AJ35" s="65"/>
    </row>
    <row r="36" spans="1:36" s="20" customFormat="1" ht="30.75" customHeight="1">
      <c r="A36" s="21">
        <f t="shared" si="8"/>
        <v>26</v>
      </c>
      <c r="B36" s="36" t="s">
        <v>116</v>
      </c>
      <c r="C36" s="26" t="s">
        <v>117</v>
      </c>
      <c r="D36" s="26" t="s">
        <v>118</v>
      </c>
      <c r="E36" s="26" t="s">
        <v>40</v>
      </c>
      <c r="F36" s="32">
        <v>101559063518</v>
      </c>
      <c r="G36" s="26">
        <v>6929850016</v>
      </c>
      <c r="H36" s="29" t="s">
        <v>244</v>
      </c>
      <c r="I36" s="26" t="s">
        <v>236</v>
      </c>
      <c r="J36" s="37">
        <v>10075</v>
      </c>
      <c r="K36" s="37">
        <v>6717</v>
      </c>
      <c r="L36" s="37">
        <v>0</v>
      </c>
      <c r="M36" s="37">
        <v>807</v>
      </c>
      <c r="N36" s="38">
        <f t="shared" si="9"/>
        <v>17599</v>
      </c>
      <c r="O36" s="37">
        <v>161</v>
      </c>
      <c r="P36" s="18">
        <v>25</v>
      </c>
      <c r="Q36" s="18"/>
      <c r="R36" s="18">
        <f t="shared" si="10"/>
        <v>25</v>
      </c>
      <c r="S36" s="18">
        <v>0</v>
      </c>
      <c r="T36" s="18"/>
      <c r="U36" s="22">
        <f t="shared" si="0"/>
        <v>9688</v>
      </c>
      <c r="V36" s="22">
        <f t="shared" si="1"/>
        <v>6459</v>
      </c>
      <c r="W36" s="22">
        <f t="shared" si="2"/>
        <v>0</v>
      </c>
      <c r="X36" s="22">
        <f t="shared" si="3"/>
        <v>776</v>
      </c>
      <c r="Y36" s="22">
        <f t="shared" si="4"/>
        <v>0</v>
      </c>
      <c r="Z36" s="22"/>
      <c r="AA36" s="24">
        <f t="shared" si="11"/>
        <v>16923</v>
      </c>
      <c r="AB36" s="25">
        <f t="shared" si="5"/>
        <v>1163</v>
      </c>
      <c r="AC36" s="25">
        <f t="shared" si="12"/>
        <v>127</v>
      </c>
      <c r="AD36" s="19">
        <f t="shared" si="6"/>
        <v>1290</v>
      </c>
      <c r="AE36" s="19"/>
      <c r="AF36" s="19">
        <f t="shared" ref="AF36:AF77" si="13">AA36-AD36</f>
        <v>15633</v>
      </c>
      <c r="AG36" s="82" t="s">
        <v>35</v>
      </c>
      <c r="AH36" s="58" t="s">
        <v>274</v>
      </c>
      <c r="AI36" s="55" t="s">
        <v>251</v>
      </c>
      <c r="AJ36" s="65"/>
    </row>
    <row r="37" spans="1:36" s="20" customFormat="1" ht="30.75" customHeight="1">
      <c r="A37" s="21">
        <f t="shared" si="8"/>
        <v>27</v>
      </c>
      <c r="B37" s="36" t="s">
        <v>119</v>
      </c>
      <c r="C37" s="26" t="s">
        <v>120</v>
      </c>
      <c r="D37" s="26" t="s">
        <v>121</v>
      </c>
      <c r="E37" s="26" t="s">
        <v>40</v>
      </c>
      <c r="F37" s="31">
        <v>101583489168</v>
      </c>
      <c r="G37" s="26">
        <v>6930062641</v>
      </c>
      <c r="H37" s="29">
        <v>36331</v>
      </c>
      <c r="I37" s="26" t="s">
        <v>236</v>
      </c>
      <c r="J37" s="37">
        <v>10075</v>
      </c>
      <c r="K37" s="37">
        <v>6717</v>
      </c>
      <c r="L37" s="37">
        <v>0</v>
      </c>
      <c r="M37" s="37">
        <v>807</v>
      </c>
      <c r="N37" s="38">
        <f t="shared" si="9"/>
        <v>17599</v>
      </c>
      <c r="O37" s="37">
        <v>161</v>
      </c>
      <c r="P37" s="18">
        <v>26</v>
      </c>
      <c r="Q37" s="18"/>
      <c r="R37" s="18">
        <f t="shared" si="10"/>
        <v>26</v>
      </c>
      <c r="S37" s="18">
        <v>0</v>
      </c>
      <c r="T37" s="18"/>
      <c r="U37" s="22">
        <f t="shared" si="0"/>
        <v>10075</v>
      </c>
      <c r="V37" s="22">
        <f t="shared" si="1"/>
        <v>6717</v>
      </c>
      <c r="W37" s="22">
        <f t="shared" si="2"/>
        <v>0</v>
      </c>
      <c r="X37" s="22">
        <f t="shared" si="3"/>
        <v>807</v>
      </c>
      <c r="Y37" s="22">
        <f t="shared" si="4"/>
        <v>0</v>
      </c>
      <c r="Z37" s="22"/>
      <c r="AA37" s="24">
        <f t="shared" si="11"/>
        <v>17599</v>
      </c>
      <c r="AB37" s="25">
        <f t="shared" si="5"/>
        <v>1209</v>
      </c>
      <c r="AC37" s="25">
        <f t="shared" si="12"/>
        <v>132</v>
      </c>
      <c r="AD37" s="19">
        <f t="shared" si="6"/>
        <v>1341</v>
      </c>
      <c r="AE37" s="19"/>
      <c r="AF37" s="19">
        <f t="shared" si="13"/>
        <v>16258</v>
      </c>
      <c r="AG37" s="82" t="s">
        <v>35</v>
      </c>
      <c r="AH37" s="54" t="s">
        <v>275</v>
      </c>
      <c r="AI37" s="55" t="s">
        <v>251</v>
      </c>
      <c r="AJ37" s="65"/>
    </row>
    <row r="38" spans="1:36" s="20" customFormat="1" ht="30.75" customHeight="1">
      <c r="A38" s="21">
        <f t="shared" si="8"/>
        <v>28</v>
      </c>
      <c r="B38" s="36" t="s">
        <v>122</v>
      </c>
      <c r="C38" s="26" t="s">
        <v>123</v>
      </c>
      <c r="D38" s="26" t="s">
        <v>124</v>
      </c>
      <c r="E38" s="26" t="s">
        <v>40</v>
      </c>
      <c r="F38" s="32">
        <v>101494095777</v>
      </c>
      <c r="G38" s="26">
        <v>6930525227</v>
      </c>
      <c r="H38" s="29">
        <v>33970</v>
      </c>
      <c r="I38" s="26" t="s">
        <v>236</v>
      </c>
      <c r="J38" s="37">
        <v>10075</v>
      </c>
      <c r="K38" s="37">
        <v>6717</v>
      </c>
      <c r="L38" s="37">
        <v>0</v>
      </c>
      <c r="M38" s="37">
        <v>807</v>
      </c>
      <c r="N38" s="38">
        <f t="shared" si="9"/>
        <v>17599</v>
      </c>
      <c r="O38" s="37">
        <v>161</v>
      </c>
      <c r="P38" s="18">
        <v>25</v>
      </c>
      <c r="Q38" s="18"/>
      <c r="R38" s="18">
        <f t="shared" si="10"/>
        <v>25</v>
      </c>
      <c r="S38" s="18">
        <v>0</v>
      </c>
      <c r="T38" s="18"/>
      <c r="U38" s="22">
        <f t="shared" si="0"/>
        <v>9688</v>
      </c>
      <c r="V38" s="22">
        <f t="shared" si="1"/>
        <v>6459</v>
      </c>
      <c r="W38" s="22">
        <f t="shared" si="2"/>
        <v>0</v>
      </c>
      <c r="X38" s="22">
        <f t="shared" si="3"/>
        <v>776</v>
      </c>
      <c r="Y38" s="22">
        <f t="shared" si="4"/>
        <v>0</v>
      </c>
      <c r="Z38" s="22"/>
      <c r="AA38" s="24">
        <f t="shared" si="11"/>
        <v>16923</v>
      </c>
      <c r="AB38" s="25">
        <f t="shared" si="5"/>
        <v>1163</v>
      </c>
      <c r="AC38" s="25">
        <f t="shared" si="12"/>
        <v>127</v>
      </c>
      <c r="AD38" s="19">
        <f t="shared" si="6"/>
        <v>1290</v>
      </c>
      <c r="AE38" s="19"/>
      <c r="AF38" s="19">
        <f t="shared" si="13"/>
        <v>15633</v>
      </c>
      <c r="AG38" s="82" t="s">
        <v>35</v>
      </c>
      <c r="AH38" s="56" t="s">
        <v>276</v>
      </c>
      <c r="AI38" s="57" t="s">
        <v>251</v>
      </c>
      <c r="AJ38" s="65"/>
    </row>
    <row r="39" spans="1:36" s="20" customFormat="1" ht="30.75" customHeight="1">
      <c r="A39" s="21">
        <f t="shared" si="8"/>
        <v>29</v>
      </c>
      <c r="B39" s="36" t="s">
        <v>125</v>
      </c>
      <c r="C39" s="26" t="s">
        <v>126</v>
      </c>
      <c r="D39" s="26" t="s">
        <v>127</v>
      </c>
      <c r="E39" s="26" t="s">
        <v>40</v>
      </c>
      <c r="F39" s="32">
        <v>101141661019</v>
      </c>
      <c r="G39" s="26">
        <v>6927036875</v>
      </c>
      <c r="H39" s="29">
        <v>29587</v>
      </c>
      <c r="I39" s="26" t="s">
        <v>236</v>
      </c>
      <c r="J39" s="37">
        <v>10075</v>
      </c>
      <c r="K39" s="37">
        <v>6717</v>
      </c>
      <c r="L39" s="37">
        <v>0</v>
      </c>
      <c r="M39" s="37">
        <v>807</v>
      </c>
      <c r="N39" s="38">
        <f t="shared" si="9"/>
        <v>17599</v>
      </c>
      <c r="O39" s="37">
        <v>161</v>
      </c>
      <c r="P39" s="18">
        <v>26</v>
      </c>
      <c r="Q39" s="18"/>
      <c r="R39" s="18">
        <f t="shared" si="10"/>
        <v>26</v>
      </c>
      <c r="S39" s="18">
        <v>0</v>
      </c>
      <c r="T39" s="18"/>
      <c r="U39" s="22">
        <f t="shared" si="0"/>
        <v>10075</v>
      </c>
      <c r="V39" s="22">
        <f t="shared" si="1"/>
        <v>6717</v>
      </c>
      <c r="W39" s="22">
        <f t="shared" si="2"/>
        <v>0</v>
      </c>
      <c r="X39" s="22">
        <f t="shared" si="3"/>
        <v>807</v>
      </c>
      <c r="Y39" s="22">
        <f t="shared" si="4"/>
        <v>0</v>
      </c>
      <c r="Z39" s="22"/>
      <c r="AA39" s="24">
        <f t="shared" si="11"/>
        <v>17599</v>
      </c>
      <c r="AB39" s="25">
        <f t="shared" si="5"/>
        <v>1209</v>
      </c>
      <c r="AC39" s="25">
        <f t="shared" si="12"/>
        <v>132</v>
      </c>
      <c r="AD39" s="19">
        <f t="shared" si="6"/>
        <v>1341</v>
      </c>
      <c r="AE39" s="19"/>
      <c r="AF39" s="19">
        <f t="shared" si="13"/>
        <v>16258</v>
      </c>
      <c r="AG39" s="88" t="s">
        <v>18</v>
      </c>
      <c r="AH39" s="61" t="s">
        <v>322</v>
      </c>
      <c r="AI39" s="62" t="s">
        <v>269</v>
      </c>
      <c r="AJ39" s="65"/>
    </row>
    <row r="40" spans="1:36" s="20" customFormat="1" ht="30.75" customHeight="1">
      <c r="A40" s="21">
        <f t="shared" si="8"/>
        <v>30</v>
      </c>
      <c r="B40" s="36" t="s">
        <v>128</v>
      </c>
      <c r="C40" s="26" t="s">
        <v>129</v>
      </c>
      <c r="D40" s="26" t="s">
        <v>130</v>
      </c>
      <c r="E40" s="26" t="s">
        <v>40</v>
      </c>
      <c r="F40" s="32">
        <v>101467243174</v>
      </c>
      <c r="G40" s="26">
        <v>1116085104</v>
      </c>
      <c r="H40" s="29">
        <v>36526</v>
      </c>
      <c r="I40" s="26" t="s">
        <v>236</v>
      </c>
      <c r="J40" s="37">
        <v>10075</v>
      </c>
      <c r="K40" s="37">
        <v>6717</v>
      </c>
      <c r="L40" s="37">
        <v>0</v>
      </c>
      <c r="M40" s="37">
        <v>807</v>
      </c>
      <c r="N40" s="38">
        <f t="shared" si="9"/>
        <v>17599</v>
      </c>
      <c r="O40" s="37">
        <v>161</v>
      </c>
      <c r="P40" s="18">
        <v>12</v>
      </c>
      <c r="Q40" s="18"/>
      <c r="R40" s="18">
        <f t="shared" si="10"/>
        <v>12</v>
      </c>
      <c r="S40" s="18">
        <v>0</v>
      </c>
      <c r="T40" s="18"/>
      <c r="U40" s="22">
        <f t="shared" si="0"/>
        <v>4650</v>
      </c>
      <c r="V40" s="22">
        <f t="shared" si="1"/>
        <v>3100</v>
      </c>
      <c r="W40" s="22">
        <f t="shared" si="2"/>
        <v>0</v>
      </c>
      <c r="X40" s="22">
        <f t="shared" si="3"/>
        <v>372</v>
      </c>
      <c r="Y40" s="22">
        <f t="shared" si="4"/>
        <v>0</v>
      </c>
      <c r="Z40" s="22"/>
      <c r="AA40" s="24">
        <f t="shared" si="11"/>
        <v>8122</v>
      </c>
      <c r="AB40" s="25">
        <f t="shared" si="5"/>
        <v>558</v>
      </c>
      <c r="AC40" s="25">
        <f t="shared" si="12"/>
        <v>61</v>
      </c>
      <c r="AD40" s="19">
        <f t="shared" si="6"/>
        <v>619</v>
      </c>
      <c r="AE40" s="19"/>
      <c r="AF40" s="19">
        <f t="shared" si="13"/>
        <v>7503</v>
      </c>
      <c r="AG40" s="82" t="s">
        <v>35</v>
      </c>
      <c r="AH40" s="63" t="s">
        <v>277</v>
      </c>
      <c r="AI40" s="57" t="s">
        <v>251</v>
      </c>
      <c r="AJ40" s="65"/>
    </row>
    <row r="41" spans="1:36" s="20" customFormat="1" ht="30.75" customHeight="1">
      <c r="A41" s="21">
        <f t="shared" si="8"/>
        <v>31</v>
      </c>
      <c r="B41" s="36" t="s">
        <v>131</v>
      </c>
      <c r="C41" s="26" t="s">
        <v>108</v>
      </c>
      <c r="D41" s="26" t="s">
        <v>132</v>
      </c>
      <c r="E41" s="26" t="s">
        <v>40</v>
      </c>
      <c r="F41" s="32">
        <v>101570684320</v>
      </c>
      <c r="G41" s="26">
        <v>6930403252</v>
      </c>
      <c r="H41" s="29">
        <v>36363</v>
      </c>
      <c r="I41" s="26" t="s">
        <v>236</v>
      </c>
      <c r="J41" s="37">
        <v>10075</v>
      </c>
      <c r="K41" s="37">
        <v>6717</v>
      </c>
      <c r="L41" s="37">
        <v>0</v>
      </c>
      <c r="M41" s="37">
        <v>807</v>
      </c>
      <c r="N41" s="38">
        <f t="shared" si="9"/>
        <v>17599</v>
      </c>
      <c r="O41" s="37">
        <v>161</v>
      </c>
      <c r="P41" s="18">
        <v>25</v>
      </c>
      <c r="Q41" s="18"/>
      <c r="R41" s="18">
        <f t="shared" si="10"/>
        <v>25</v>
      </c>
      <c r="S41" s="18">
        <v>0</v>
      </c>
      <c r="T41" s="18"/>
      <c r="U41" s="22">
        <f t="shared" si="0"/>
        <v>9688</v>
      </c>
      <c r="V41" s="22">
        <f t="shared" si="1"/>
        <v>6459</v>
      </c>
      <c r="W41" s="22">
        <f t="shared" si="2"/>
        <v>0</v>
      </c>
      <c r="X41" s="22">
        <f t="shared" si="3"/>
        <v>776</v>
      </c>
      <c r="Y41" s="22">
        <f t="shared" si="4"/>
        <v>0</v>
      </c>
      <c r="Z41" s="22"/>
      <c r="AA41" s="24">
        <f t="shared" si="11"/>
        <v>16923</v>
      </c>
      <c r="AB41" s="25">
        <f t="shared" si="5"/>
        <v>1163</v>
      </c>
      <c r="AC41" s="25">
        <f t="shared" si="12"/>
        <v>127</v>
      </c>
      <c r="AD41" s="19">
        <f t="shared" si="6"/>
        <v>1290</v>
      </c>
      <c r="AE41" s="19"/>
      <c r="AF41" s="19">
        <f t="shared" si="13"/>
        <v>15633</v>
      </c>
      <c r="AG41" s="82" t="s">
        <v>35</v>
      </c>
      <c r="AH41" s="54" t="s">
        <v>278</v>
      </c>
      <c r="AI41" s="57" t="s">
        <v>279</v>
      </c>
      <c r="AJ41" s="65"/>
    </row>
    <row r="42" spans="1:36" s="20" customFormat="1" ht="30.75" customHeight="1">
      <c r="A42" s="21">
        <f t="shared" si="8"/>
        <v>32</v>
      </c>
      <c r="B42" s="36" t="s">
        <v>133</v>
      </c>
      <c r="C42" s="26" t="s">
        <v>134</v>
      </c>
      <c r="D42" s="26" t="s">
        <v>135</v>
      </c>
      <c r="E42" s="26" t="s">
        <v>40</v>
      </c>
      <c r="F42" s="32">
        <v>101380402514</v>
      </c>
      <c r="G42" s="26">
        <v>6927527507</v>
      </c>
      <c r="H42" s="29">
        <v>34718</v>
      </c>
      <c r="I42" s="26" t="s">
        <v>236</v>
      </c>
      <c r="J42" s="37">
        <v>10075</v>
      </c>
      <c r="K42" s="37">
        <v>6717</v>
      </c>
      <c r="L42" s="37">
        <v>0</v>
      </c>
      <c r="M42" s="37">
        <v>807</v>
      </c>
      <c r="N42" s="38">
        <f t="shared" si="9"/>
        <v>17599</v>
      </c>
      <c r="O42" s="37">
        <v>161</v>
      </c>
      <c r="P42" s="18">
        <v>25</v>
      </c>
      <c r="Q42" s="18"/>
      <c r="R42" s="18">
        <f t="shared" si="10"/>
        <v>25</v>
      </c>
      <c r="S42" s="18">
        <v>0</v>
      </c>
      <c r="T42" s="18"/>
      <c r="U42" s="22">
        <f t="shared" si="0"/>
        <v>9688</v>
      </c>
      <c r="V42" s="22">
        <f t="shared" si="1"/>
        <v>6459</v>
      </c>
      <c r="W42" s="22">
        <f t="shared" si="2"/>
        <v>0</v>
      </c>
      <c r="X42" s="22">
        <f t="shared" si="3"/>
        <v>776</v>
      </c>
      <c r="Y42" s="22">
        <f t="shared" si="4"/>
        <v>0</v>
      </c>
      <c r="Z42" s="22"/>
      <c r="AA42" s="24">
        <f t="shared" si="11"/>
        <v>16923</v>
      </c>
      <c r="AB42" s="25">
        <f t="shared" si="5"/>
        <v>1163</v>
      </c>
      <c r="AC42" s="25">
        <f t="shared" si="12"/>
        <v>127</v>
      </c>
      <c r="AD42" s="19">
        <f t="shared" si="6"/>
        <v>1290</v>
      </c>
      <c r="AE42" s="19"/>
      <c r="AF42" s="19">
        <f t="shared" si="13"/>
        <v>15633</v>
      </c>
      <c r="AG42" s="82" t="s">
        <v>312</v>
      </c>
      <c r="AH42" s="54" t="s">
        <v>280</v>
      </c>
      <c r="AI42" s="55" t="s">
        <v>281</v>
      </c>
    </row>
    <row r="43" spans="1:36" s="20" customFormat="1" ht="30.75" customHeight="1">
      <c r="A43" s="21">
        <f t="shared" si="8"/>
        <v>33</v>
      </c>
      <c r="B43" s="36" t="s">
        <v>136</v>
      </c>
      <c r="C43" s="26" t="s">
        <v>137</v>
      </c>
      <c r="D43" s="26" t="s">
        <v>138</v>
      </c>
      <c r="E43" s="26" t="s">
        <v>40</v>
      </c>
      <c r="F43" s="32">
        <v>101618901696</v>
      </c>
      <c r="G43" s="26">
        <v>6930468398</v>
      </c>
      <c r="H43" s="29">
        <v>35856</v>
      </c>
      <c r="I43" s="26" t="s">
        <v>236</v>
      </c>
      <c r="J43" s="37">
        <v>10075</v>
      </c>
      <c r="K43" s="37">
        <v>6717</v>
      </c>
      <c r="L43" s="37">
        <v>0</v>
      </c>
      <c r="M43" s="37">
        <v>807</v>
      </c>
      <c r="N43" s="38">
        <f t="shared" si="9"/>
        <v>17599</v>
      </c>
      <c r="O43" s="37">
        <v>161</v>
      </c>
      <c r="P43" s="18">
        <v>26</v>
      </c>
      <c r="Q43" s="18"/>
      <c r="R43" s="18">
        <f t="shared" si="10"/>
        <v>26</v>
      </c>
      <c r="S43" s="18">
        <v>0</v>
      </c>
      <c r="T43" s="18"/>
      <c r="U43" s="22">
        <f t="shared" si="0"/>
        <v>10075</v>
      </c>
      <c r="V43" s="22">
        <f t="shared" si="1"/>
        <v>6717</v>
      </c>
      <c r="W43" s="22">
        <f t="shared" si="2"/>
        <v>0</v>
      </c>
      <c r="X43" s="22">
        <f t="shared" si="3"/>
        <v>807</v>
      </c>
      <c r="Y43" s="22">
        <f t="shared" si="4"/>
        <v>0</v>
      </c>
      <c r="Z43" s="22"/>
      <c r="AA43" s="24">
        <f t="shared" si="11"/>
        <v>17599</v>
      </c>
      <c r="AB43" s="25">
        <f t="shared" si="5"/>
        <v>1209</v>
      </c>
      <c r="AC43" s="25">
        <f t="shared" si="12"/>
        <v>132</v>
      </c>
      <c r="AD43" s="19">
        <f t="shared" si="6"/>
        <v>1341</v>
      </c>
      <c r="AE43" s="19"/>
      <c r="AF43" s="19">
        <f t="shared" si="13"/>
        <v>16258</v>
      </c>
      <c r="AG43" s="88" t="s">
        <v>35</v>
      </c>
      <c r="AH43" s="66">
        <v>10128631018</v>
      </c>
      <c r="AI43" s="66" t="s">
        <v>269</v>
      </c>
      <c r="AJ43" s="65"/>
    </row>
    <row r="44" spans="1:36" s="20" customFormat="1" ht="30.75" customHeight="1">
      <c r="A44" s="21">
        <f t="shared" si="8"/>
        <v>34</v>
      </c>
      <c r="B44" s="36" t="s">
        <v>139</v>
      </c>
      <c r="C44" s="26" t="s">
        <v>140</v>
      </c>
      <c r="D44" s="26" t="s">
        <v>141</v>
      </c>
      <c r="E44" s="26" t="s">
        <v>40</v>
      </c>
      <c r="F44" s="32">
        <v>101583489147</v>
      </c>
      <c r="G44" s="26">
        <v>6928133457</v>
      </c>
      <c r="H44" s="29">
        <v>36155</v>
      </c>
      <c r="I44" s="26" t="s">
        <v>236</v>
      </c>
      <c r="J44" s="37">
        <v>10075</v>
      </c>
      <c r="K44" s="37">
        <v>6717</v>
      </c>
      <c r="L44" s="37">
        <v>0</v>
      </c>
      <c r="M44" s="37">
        <v>807</v>
      </c>
      <c r="N44" s="38">
        <f t="shared" si="9"/>
        <v>17599</v>
      </c>
      <c r="O44" s="37">
        <v>161</v>
      </c>
      <c r="P44" s="18">
        <v>25</v>
      </c>
      <c r="Q44" s="18"/>
      <c r="R44" s="18">
        <f t="shared" si="10"/>
        <v>25</v>
      </c>
      <c r="S44" s="18">
        <v>0</v>
      </c>
      <c r="T44" s="18"/>
      <c r="U44" s="22">
        <f t="shared" si="0"/>
        <v>9688</v>
      </c>
      <c r="V44" s="22">
        <f t="shared" si="1"/>
        <v>6459</v>
      </c>
      <c r="W44" s="22">
        <f t="shared" si="2"/>
        <v>0</v>
      </c>
      <c r="X44" s="22">
        <f t="shared" si="3"/>
        <v>776</v>
      </c>
      <c r="Y44" s="22">
        <f t="shared" si="4"/>
        <v>0</v>
      </c>
      <c r="Z44" s="22"/>
      <c r="AA44" s="24">
        <f t="shared" si="11"/>
        <v>16923</v>
      </c>
      <c r="AB44" s="25">
        <f t="shared" si="5"/>
        <v>1163</v>
      </c>
      <c r="AC44" s="25">
        <f t="shared" si="12"/>
        <v>127</v>
      </c>
      <c r="AD44" s="19">
        <f t="shared" si="6"/>
        <v>1290</v>
      </c>
      <c r="AE44" s="19"/>
      <c r="AF44" s="19">
        <f t="shared" si="13"/>
        <v>15633</v>
      </c>
      <c r="AG44" s="82" t="s">
        <v>35</v>
      </c>
      <c r="AH44" s="58" t="s">
        <v>282</v>
      </c>
      <c r="AI44" s="57" t="s">
        <v>251</v>
      </c>
      <c r="AJ44" s="65"/>
    </row>
    <row r="45" spans="1:36" s="20" customFormat="1" ht="30.75" customHeight="1">
      <c r="A45" s="21">
        <f t="shared" si="8"/>
        <v>35</v>
      </c>
      <c r="B45" s="36" t="s">
        <v>142</v>
      </c>
      <c r="C45" s="26" t="s">
        <v>143</v>
      </c>
      <c r="D45" s="26" t="s">
        <v>144</v>
      </c>
      <c r="E45" s="26" t="s">
        <v>40</v>
      </c>
      <c r="F45" s="32">
        <v>101618901114</v>
      </c>
      <c r="G45" s="26">
        <v>6930526519</v>
      </c>
      <c r="H45" s="29">
        <v>30878</v>
      </c>
      <c r="I45" s="26" t="s">
        <v>236</v>
      </c>
      <c r="J45" s="37">
        <v>10075</v>
      </c>
      <c r="K45" s="37">
        <v>6717</v>
      </c>
      <c r="L45" s="37">
        <v>0</v>
      </c>
      <c r="M45" s="37">
        <v>807</v>
      </c>
      <c r="N45" s="38">
        <f t="shared" si="9"/>
        <v>17599</v>
      </c>
      <c r="O45" s="37">
        <v>161</v>
      </c>
      <c r="P45" s="18">
        <v>26</v>
      </c>
      <c r="Q45" s="18"/>
      <c r="R45" s="18">
        <f t="shared" si="10"/>
        <v>26</v>
      </c>
      <c r="S45" s="18">
        <v>0</v>
      </c>
      <c r="T45" s="18"/>
      <c r="U45" s="22">
        <f>ROUND(J45/$D$4*R45,0)</f>
        <v>10075</v>
      </c>
      <c r="V45" s="22">
        <f t="shared" si="1"/>
        <v>6717</v>
      </c>
      <c r="W45" s="22">
        <f t="shared" si="2"/>
        <v>0</v>
      </c>
      <c r="X45" s="22">
        <f t="shared" si="3"/>
        <v>807</v>
      </c>
      <c r="Y45" s="22">
        <f t="shared" si="4"/>
        <v>0</v>
      </c>
      <c r="Z45" s="22"/>
      <c r="AA45" s="24">
        <f t="shared" si="11"/>
        <v>17599</v>
      </c>
      <c r="AB45" s="25">
        <f t="shared" si="5"/>
        <v>1209</v>
      </c>
      <c r="AC45" s="25">
        <f t="shared" si="12"/>
        <v>132</v>
      </c>
      <c r="AD45" s="19">
        <f t="shared" si="6"/>
        <v>1341</v>
      </c>
      <c r="AE45" s="19"/>
      <c r="AF45" s="19">
        <f t="shared" si="13"/>
        <v>16258</v>
      </c>
      <c r="AG45" s="82" t="s">
        <v>35</v>
      </c>
      <c r="AH45" s="56" t="s">
        <v>283</v>
      </c>
      <c r="AI45" s="57" t="s">
        <v>251</v>
      </c>
      <c r="AJ45" s="65"/>
    </row>
    <row r="46" spans="1:36" s="20" customFormat="1" ht="30.75" customHeight="1">
      <c r="A46" s="21">
        <f t="shared" si="8"/>
        <v>36</v>
      </c>
      <c r="B46" s="36" t="s">
        <v>145</v>
      </c>
      <c r="C46" s="26" t="s">
        <v>146</v>
      </c>
      <c r="D46" s="26" t="s">
        <v>147</v>
      </c>
      <c r="E46" s="26" t="s">
        <v>40</v>
      </c>
      <c r="F46" s="31">
        <v>101546002812</v>
      </c>
      <c r="G46" s="26">
        <v>6930780297</v>
      </c>
      <c r="H46" s="29">
        <v>36826</v>
      </c>
      <c r="I46" s="26" t="s">
        <v>236</v>
      </c>
      <c r="J46" s="37">
        <v>10075</v>
      </c>
      <c r="K46" s="37">
        <v>6717</v>
      </c>
      <c r="L46" s="37">
        <v>0</v>
      </c>
      <c r="M46" s="37">
        <v>807</v>
      </c>
      <c r="N46" s="38">
        <f t="shared" si="9"/>
        <v>17599</v>
      </c>
      <c r="O46" s="37">
        <v>161</v>
      </c>
      <c r="P46" s="18">
        <v>24</v>
      </c>
      <c r="Q46" s="18"/>
      <c r="R46" s="18">
        <f t="shared" si="10"/>
        <v>24</v>
      </c>
      <c r="S46" s="18">
        <v>0</v>
      </c>
      <c r="T46" s="18"/>
      <c r="U46" s="22">
        <f t="shared" ref="U46:U77" si="14">ROUND(J46/$D$4*R46,0)</f>
        <v>9300</v>
      </c>
      <c r="V46" s="22">
        <f t="shared" si="1"/>
        <v>6200</v>
      </c>
      <c r="W46" s="22">
        <f t="shared" si="2"/>
        <v>0</v>
      </c>
      <c r="X46" s="22">
        <f t="shared" si="3"/>
        <v>745</v>
      </c>
      <c r="Y46" s="22">
        <f t="shared" si="4"/>
        <v>0</v>
      </c>
      <c r="Z46" s="22"/>
      <c r="AA46" s="24">
        <f t="shared" si="11"/>
        <v>16245</v>
      </c>
      <c r="AB46" s="25">
        <f t="shared" si="5"/>
        <v>1116</v>
      </c>
      <c r="AC46" s="25">
        <f t="shared" si="12"/>
        <v>122</v>
      </c>
      <c r="AD46" s="19">
        <f t="shared" si="6"/>
        <v>1238</v>
      </c>
      <c r="AE46" s="19"/>
      <c r="AF46" s="19">
        <f t="shared" si="13"/>
        <v>15007</v>
      </c>
      <c r="AG46" s="82" t="s">
        <v>35</v>
      </c>
      <c r="AH46" s="54" t="s">
        <v>284</v>
      </c>
      <c r="AI46" s="57" t="s">
        <v>251</v>
      </c>
      <c r="AJ46" s="65"/>
    </row>
    <row r="47" spans="1:36" s="20" customFormat="1" ht="30.75" customHeight="1">
      <c r="A47" s="21">
        <f t="shared" si="8"/>
        <v>37</v>
      </c>
      <c r="B47" s="36" t="s">
        <v>148</v>
      </c>
      <c r="C47" s="26" t="s">
        <v>149</v>
      </c>
      <c r="D47" s="26" t="s">
        <v>150</v>
      </c>
      <c r="E47" s="26" t="s">
        <v>40</v>
      </c>
      <c r="F47" s="32">
        <v>101290835891</v>
      </c>
      <c r="G47" s="26">
        <v>6927802977</v>
      </c>
      <c r="H47" s="29">
        <v>32509</v>
      </c>
      <c r="I47" s="26" t="s">
        <v>236</v>
      </c>
      <c r="J47" s="37">
        <v>10075</v>
      </c>
      <c r="K47" s="37">
        <v>6717</v>
      </c>
      <c r="L47" s="37">
        <v>0</v>
      </c>
      <c r="M47" s="37">
        <v>807</v>
      </c>
      <c r="N47" s="38">
        <f t="shared" si="9"/>
        <v>17599</v>
      </c>
      <c r="O47" s="37">
        <v>161</v>
      </c>
      <c r="P47" s="18">
        <v>26</v>
      </c>
      <c r="Q47" s="18"/>
      <c r="R47" s="18">
        <f t="shared" si="10"/>
        <v>26</v>
      </c>
      <c r="S47" s="18">
        <v>0</v>
      </c>
      <c r="T47" s="18"/>
      <c r="U47" s="22">
        <f t="shared" si="14"/>
        <v>10075</v>
      </c>
      <c r="V47" s="22">
        <f t="shared" si="1"/>
        <v>6717</v>
      </c>
      <c r="W47" s="22">
        <f t="shared" si="2"/>
        <v>0</v>
      </c>
      <c r="X47" s="22">
        <f t="shared" si="3"/>
        <v>807</v>
      </c>
      <c r="Y47" s="22">
        <f t="shared" si="4"/>
        <v>0</v>
      </c>
      <c r="Z47" s="22"/>
      <c r="AA47" s="24">
        <f t="shared" si="11"/>
        <v>17599</v>
      </c>
      <c r="AB47" s="25">
        <f t="shared" si="5"/>
        <v>1209</v>
      </c>
      <c r="AC47" s="25">
        <f t="shared" si="12"/>
        <v>132</v>
      </c>
      <c r="AD47" s="19">
        <f t="shared" si="6"/>
        <v>1341</v>
      </c>
      <c r="AE47" s="19"/>
      <c r="AF47" s="19">
        <f t="shared" si="13"/>
        <v>16258</v>
      </c>
      <c r="AG47" s="82" t="s">
        <v>312</v>
      </c>
      <c r="AH47" s="55" t="s">
        <v>285</v>
      </c>
      <c r="AI47" s="55" t="s">
        <v>286</v>
      </c>
      <c r="AJ47" s="65"/>
    </row>
    <row r="48" spans="1:36" s="20" customFormat="1" ht="30.75" customHeight="1">
      <c r="A48" s="21">
        <f t="shared" si="8"/>
        <v>38</v>
      </c>
      <c r="B48" s="36" t="s">
        <v>151</v>
      </c>
      <c r="C48" s="26" t="s">
        <v>152</v>
      </c>
      <c r="D48" s="26" t="s">
        <v>153</v>
      </c>
      <c r="E48" s="26" t="s">
        <v>40</v>
      </c>
      <c r="F48" s="32">
        <v>101691865850</v>
      </c>
      <c r="G48" s="26">
        <v>6931139182</v>
      </c>
      <c r="H48" s="29" t="s">
        <v>245</v>
      </c>
      <c r="I48" s="26" t="s">
        <v>236</v>
      </c>
      <c r="J48" s="37">
        <v>10075</v>
      </c>
      <c r="K48" s="37">
        <v>6717</v>
      </c>
      <c r="L48" s="37">
        <v>0</v>
      </c>
      <c r="M48" s="37">
        <v>807</v>
      </c>
      <c r="N48" s="38">
        <f t="shared" si="9"/>
        <v>17599</v>
      </c>
      <c r="O48" s="37">
        <v>161</v>
      </c>
      <c r="P48" s="18">
        <v>24</v>
      </c>
      <c r="Q48" s="18"/>
      <c r="R48" s="18">
        <f t="shared" si="10"/>
        <v>24</v>
      </c>
      <c r="S48" s="18">
        <v>0</v>
      </c>
      <c r="T48" s="18"/>
      <c r="U48" s="22">
        <f t="shared" si="14"/>
        <v>9300</v>
      </c>
      <c r="V48" s="22">
        <f t="shared" si="1"/>
        <v>6200</v>
      </c>
      <c r="W48" s="22">
        <f t="shared" si="2"/>
        <v>0</v>
      </c>
      <c r="X48" s="22">
        <f t="shared" si="3"/>
        <v>745</v>
      </c>
      <c r="Y48" s="22">
        <f t="shared" si="4"/>
        <v>0</v>
      </c>
      <c r="Z48" s="22"/>
      <c r="AA48" s="24">
        <f t="shared" si="11"/>
        <v>16245</v>
      </c>
      <c r="AB48" s="25">
        <f t="shared" si="5"/>
        <v>1116</v>
      </c>
      <c r="AC48" s="25">
        <f t="shared" si="12"/>
        <v>122</v>
      </c>
      <c r="AD48" s="19">
        <f t="shared" si="6"/>
        <v>1238</v>
      </c>
      <c r="AE48" s="19"/>
      <c r="AF48" s="19">
        <f t="shared" si="13"/>
        <v>15007</v>
      </c>
      <c r="AG48" s="88" t="s">
        <v>313</v>
      </c>
      <c r="AH48" s="55" t="s">
        <v>287</v>
      </c>
      <c r="AI48" s="55" t="s">
        <v>261</v>
      </c>
      <c r="AJ48" s="65"/>
    </row>
    <row r="49" spans="1:36" s="20" customFormat="1" ht="30.75" customHeight="1">
      <c r="A49" s="21">
        <f t="shared" si="8"/>
        <v>39</v>
      </c>
      <c r="B49" s="36" t="s">
        <v>154</v>
      </c>
      <c r="C49" s="26" t="s">
        <v>155</v>
      </c>
      <c r="D49" s="26" t="s">
        <v>156</v>
      </c>
      <c r="E49" s="26" t="s">
        <v>40</v>
      </c>
      <c r="F49" s="31">
        <v>101213576018</v>
      </c>
      <c r="G49" s="26">
        <v>6927376859</v>
      </c>
      <c r="H49" s="29">
        <v>32509</v>
      </c>
      <c r="I49" s="26" t="s">
        <v>236</v>
      </c>
      <c r="J49" s="37">
        <v>10075</v>
      </c>
      <c r="K49" s="37">
        <v>6717</v>
      </c>
      <c r="L49" s="37">
        <v>0</v>
      </c>
      <c r="M49" s="37">
        <v>807</v>
      </c>
      <c r="N49" s="38">
        <f t="shared" si="9"/>
        <v>17599</v>
      </c>
      <c r="O49" s="37">
        <v>161</v>
      </c>
      <c r="P49" s="18">
        <v>25</v>
      </c>
      <c r="Q49" s="18"/>
      <c r="R49" s="18">
        <f t="shared" si="10"/>
        <v>25</v>
      </c>
      <c r="S49" s="18">
        <v>0</v>
      </c>
      <c r="T49" s="18"/>
      <c r="U49" s="22">
        <f t="shared" si="14"/>
        <v>9688</v>
      </c>
      <c r="V49" s="22">
        <f t="shared" si="1"/>
        <v>6459</v>
      </c>
      <c r="W49" s="22">
        <f t="shared" si="2"/>
        <v>0</v>
      </c>
      <c r="X49" s="22">
        <f t="shared" si="3"/>
        <v>776</v>
      </c>
      <c r="Y49" s="22">
        <f t="shared" si="4"/>
        <v>0</v>
      </c>
      <c r="Z49" s="22"/>
      <c r="AA49" s="24">
        <f t="shared" si="11"/>
        <v>16923</v>
      </c>
      <c r="AB49" s="25">
        <f t="shared" si="5"/>
        <v>1163</v>
      </c>
      <c r="AC49" s="25">
        <f t="shared" si="12"/>
        <v>127</v>
      </c>
      <c r="AD49" s="19">
        <f t="shared" si="6"/>
        <v>1290</v>
      </c>
      <c r="AE49" s="19"/>
      <c r="AF49" s="19">
        <f t="shared" si="13"/>
        <v>15633</v>
      </c>
      <c r="AG49" s="88" t="s">
        <v>35</v>
      </c>
      <c r="AH49" s="66">
        <v>10126895121</v>
      </c>
      <c r="AI49" s="66" t="s">
        <v>439</v>
      </c>
      <c r="AJ49" s="65"/>
    </row>
    <row r="50" spans="1:36" s="20" customFormat="1" ht="30.75" customHeight="1">
      <c r="A50" s="21">
        <f t="shared" si="8"/>
        <v>40</v>
      </c>
      <c r="B50" s="36" t="s">
        <v>157</v>
      </c>
      <c r="C50" s="26" t="s">
        <v>158</v>
      </c>
      <c r="D50" s="26" t="s">
        <v>159</v>
      </c>
      <c r="E50" s="26" t="s">
        <v>40</v>
      </c>
      <c r="F50" s="32">
        <v>101440730523</v>
      </c>
      <c r="G50" s="26">
        <v>6928033128</v>
      </c>
      <c r="H50" s="29">
        <v>34888</v>
      </c>
      <c r="I50" s="26" t="s">
        <v>236</v>
      </c>
      <c r="J50" s="37">
        <v>10075</v>
      </c>
      <c r="K50" s="37">
        <v>6717</v>
      </c>
      <c r="L50" s="37">
        <v>0</v>
      </c>
      <c r="M50" s="37">
        <v>807</v>
      </c>
      <c r="N50" s="38">
        <f t="shared" si="9"/>
        <v>17599</v>
      </c>
      <c r="O50" s="37">
        <v>161</v>
      </c>
      <c r="P50" s="18">
        <v>20</v>
      </c>
      <c r="Q50" s="18"/>
      <c r="R50" s="18">
        <f t="shared" si="10"/>
        <v>20</v>
      </c>
      <c r="S50" s="18">
        <v>0</v>
      </c>
      <c r="T50" s="18"/>
      <c r="U50" s="22">
        <f t="shared" si="14"/>
        <v>7750</v>
      </c>
      <c r="V50" s="22">
        <f t="shared" si="1"/>
        <v>5167</v>
      </c>
      <c r="W50" s="22">
        <f t="shared" si="2"/>
        <v>0</v>
      </c>
      <c r="X50" s="22">
        <f t="shared" si="3"/>
        <v>621</v>
      </c>
      <c r="Y50" s="22">
        <f t="shared" si="4"/>
        <v>0</v>
      </c>
      <c r="Z50" s="22"/>
      <c r="AA50" s="24">
        <f t="shared" si="11"/>
        <v>13538</v>
      </c>
      <c r="AB50" s="25">
        <f t="shared" si="5"/>
        <v>930</v>
      </c>
      <c r="AC50" s="25">
        <f t="shared" si="12"/>
        <v>102</v>
      </c>
      <c r="AD50" s="19">
        <f t="shared" si="6"/>
        <v>1032</v>
      </c>
      <c r="AE50" s="19"/>
      <c r="AF50" s="19">
        <f t="shared" si="13"/>
        <v>12506</v>
      </c>
      <c r="AG50" s="89" t="s">
        <v>35</v>
      </c>
      <c r="AH50" s="54" t="s">
        <v>288</v>
      </c>
      <c r="AI50" s="57" t="s">
        <v>251</v>
      </c>
      <c r="AJ50" s="65"/>
    </row>
    <row r="51" spans="1:36" s="20" customFormat="1" ht="30.75" customHeight="1">
      <c r="A51" s="21">
        <f t="shared" si="8"/>
        <v>41</v>
      </c>
      <c r="B51" s="36" t="s">
        <v>160</v>
      </c>
      <c r="C51" s="26" t="s">
        <v>161</v>
      </c>
      <c r="D51" s="26" t="s">
        <v>162</v>
      </c>
      <c r="E51" s="26" t="s">
        <v>40</v>
      </c>
      <c r="F51" s="32">
        <v>101685737950</v>
      </c>
      <c r="G51" s="26">
        <v>6931056434</v>
      </c>
      <c r="H51" s="29">
        <v>36373</v>
      </c>
      <c r="I51" s="26" t="s">
        <v>236</v>
      </c>
      <c r="J51" s="37">
        <v>10075</v>
      </c>
      <c r="K51" s="37">
        <v>6717</v>
      </c>
      <c r="L51" s="37">
        <v>0</v>
      </c>
      <c r="M51" s="37">
        <v>807</v>
      </c>
      <c r="N51" s="38">
        <f t="shared" si="9"/>
        <v>17599</v>
      </c>
      <c r="O51" s="37">
        <v>161</v>
      </c>
      <c r="P51" s="18">
        <v>26</v>
      </c>
      <c r="Q51" s="18"/>
      <c r="R51" s="18">
        <f t="shared" si="10"/>
        <v>26</v>
      </c>
      <c r="S51" s="18">
        <v>0</v>
      </c>
      <c r="T51" s="18"/>
      <c r="U51" s="22">
        <f t="shared" si="14"/>
        <v>10075</v>
      </c>
      <c r="V51" s="22">
        <f t="shared" si="1"/>
        <v>6717</v>
      </c>
      <c r="W51" s="22">
        <f t="shared" si="2"/>
        <v>0</v>
      </c>
      <c r="X51" s="22">
        <f t="shared" si="3"/>
        <v>807</v>
      </c>
      <c r="Y51" s="22">
        <f t="shared" si="4"/>
        <v>0</v>
      </c>
      <c r="Z51" s="22"/>
      <c r="AA51" s="24">
        <f t="shared" si="11"/>
        <v>17599</v>
      </c>
      <c r="AB51" s="25">
        <f t="shared" si="5"/>
        <v>1209</v>
      </c>
      <c r="AC51" s="25">
        <f t="shared" si="12"/>
        <v>132</v>
      </c>
      <c r="AD51" s="19">
        <f t="shared" si="6"/>
        <v>1341</v>
      </c>
      <c r="AE51" s="19"/>
      <c r="AF51" s="19">
        <f t="shared" si="13"/>
        <v>16258</v>
      </c>
      <c r="AG51" s="89" t="s">
        <v>35</v>
      </c>
      <c r="AH51" s="54" t="s">
        <v>289</v>
      </c>
      <c r="AI51" s="57" t="s">
        <v>251</v>
      </c>
      <c r="AJ51" s="65"/>
    </row>
    <row r="52" spans="1:36" s="20" customFormat="1" ht="30.75" customHeight="1">
      <c r="A52" s="21">
        <f t="shared" si="8"/>
        <v>42</v>
      </c>
      <c r="B52" s="36" t="s">
        <v>163</v>
      </c>
      <c r="C52" s="26" t="s">
        <v>164</v>
      </c>
      <c r="D52" s="26" t="s">
        <v>165</v>
      </c>
      <c r="E52" s="26" t="s">
        <v>40</v>
      </c>
      <c r="F52" s="32">
        <v>101104489534</v>
      </c>
      <c r="G52" s="26">
        <v>6930780319</v>
      </c>
      <c r="H52" s="29">
        <v>35509</v>
      </c>
      <c r="I52" s="26" t="s">
        <v>236</v>
      </c>
      <c r="J52" s="37">
        <v>10075</v>
      </c>
      <c r="K52" s="37">
        <v>6717</v>
      </c>
      <c r="L52" s="37">
        <v>0</v>
      </c>
      <c r="M52" s="37">
        <v>807</v>
      </c>
      <c r="N52" s="38">
        <f t="shared" si="9"/>
        <v>17599</v>
      </c>
      <c r="O52" s="37">
        <v>161</v>
      </c>
      <c r="P52" s="18">
        <v>26</v>
      </c>
      <c r="Q52" s="18"/>
      <c r="R52" s="18">
        <f t="shared" si="10"/>
        <v>26</v>
      </c>
      <c r="S52" s="18">
        <v>0</v>
      </c>
      <c r="T52" s="18"/>
      <c r="U52" s="22">
        <f t="shared" si="14"/>
        <v>10075</v>
      </c>
      <c r="V52" s="22">
        <f t="shared" si="1"/>
        <v>6717</v>
      </c>
      <c r="W52" s="22">
        <f t="shared" si="2"/>
        <v>0</v>
      </c>
      <c r="X52" s="22">
        <f t="shared" si="3"/>
        <v>807</v>
      </c>
      <c r="Y52" s="22">
        <f t="shared" si="4"/>
        <v>0</v>
      </c>
      <c r="Z52" s="22"/>
      <c r="AA52" s="24">
        <f t="shared" si="11"/>
        <v>17599</v>
      </c>
      <c r="AB52" s="25">
        <f t="shared" si="5"/>
        <v>1209</v>
      </c>
      <c r="AC52" s="25">
        <f t="shared" si="12"/>
        <v>132</v>
      </c>
      <c r="AD52" s="19">
        <f t="shared" si="6"/>
        <v>1341</v>
      </c>
      <c r="AE52" s="19"/>
      <c r="AF52" s="19">
        <f t="shared" si="13"/>
        <v>16258</v>
      </c>
      <c r="AG52" s="88" t="s">
        <v>35</v>
      </c>
      <c r="AH52" s="66">
        <v>10126895143</v>
      </c>
      <c r="AI52" s="66" t="s">
        <v>439</v>
      </c>
      <c r="AJ52" s="65"/>
    </row>
    <row r="53" spans="1:36" s="20" customFormat="1" ht="30.75" customHeight="1">
      <c r="A53" s="21">
        <f t="shared" si="8"/>
        <v>43</v>
      </c>
      <c r="B53" s="36" t="s">
        <v>166</v>
      </c>
      <c r="C53" s="26" t="s">
        <v>167</v>
      </c>
      <c r="D53" s="26" t="s">
        <v>168</v>
      </c>
      <c r="E53" s="26" t="s">
        <v>40</v>
      </c>
      <c r="F53" s="32">
        <v>101168490750</v>
      </c>
      <c r="G53" s="26">
        <v>6927211176</v>
      </c>
      <c r="H53" s="29">
        <v>35910</v>
      </c>
      <c r="I53" s="26" t="s">
        <v>236</v>
      </c>
      <c r="J53" s="37">
        <v>10075</v>
      </c>
      <c r="K53" s="37">
        <v>6717</v>
      </c>
      <c r="L53" s="37">
        <v>0</v>
      </c>
      <c r="M53" s="37">
        <v>807</v>
      </c>
      <c r="N53" s="38">
        <f t="shared" si="9"/>
        <v>17599</v>
      </c>
      <c r="O53" s="37">
        <v>161</v>
      </c>
      <c r="P53" s="18">
        <v>25</v>
      </c>
      <c r="Q53" s="18"/>
      <c r="R53" s="18">
        <f t="shared" si="10"/>
        <v>25</v>
      </c>
      <c r="S53" s="18">
        <v>0</v>
      </c>
      <c r="T53" s="18"/>
      <c r="U53" s="22">
        <f t="shared" si="14"/>
        <v>9688</v>
      </c>
      <c r="V53" s="22">
        <f t="shared" si="1"/>
        <v>6459</v>
      </c>
      <c r="W53" s="22">
        <f t="shared" si="2"/>
        <v>0</v>
      </c>
      <c r="X53" s="22">
        <f t="shared" si="3"/>
        <v>776</v>
      </c>
      <c r="Y53" s="22">
        <f t="shared" si="4"/>
        <v>0</v>
      </c>
      <c r="Z53" s="22"/>
      <c r="AA53" s="24">
        <f t="shared" si="11"/>
        <v>16923</v>
      </c>
      <c r="AB53" s="25">
        <f t="shared" si="5"/>
        <v>1163</v>
      </c>
      <c r="AC53" s="25">
        <f t="shared" si="12"/>
        <v>127</v>
      </c>
      <c r="AD53" s="19">
        <f t="shared" si="6"/>
        <v>1290</v>
      </c>
      <c r="AE53" s="19"/>
      <c r="AF53" s="19">
        <f t="shared" si="13"/>
        <v>15633</v>
      </c>
      <c r="AG53" s="89" t="s">
        <v>312</v>
      </c>
      <c r="AH53" s="55" t="s">
        <v>290</v>
      </c>
      <c r="AI53" s="55" t="s">
        <v>291</v>
      </c>
      <c r="AJ53" s="65"/>
    </row>
    <row r="54" spans="1:36" s="20" customFormat="1" ht="30.75" customHeight="1">
      <c r="A54" s="21">
        <f t="shared" si="8"/>
        <v>44</v>
      </c>
      <c r="B54" s="36" t="s">
        <v>169</v>
      </c>
      <c r="C54" s="26" t="s">
        <v>170</v>
      </c>
      <c r="D54" s="26" t="s">
        <v>171</v>
      </c>
      <c r="E54" s="26" t="s">
        <v>40</v>
      </c>
      <c r="F54" s="32">
        <v>101606373999</v>
      </c>
      <c r="G54" s="26">
        <v>6930144281</v>
      </c>
      <c r="H54" s="29">
        <v>36093</v>
      </c>
      <c r="I54" s="26" t="s">
        <v>236</v>
      </c>
      <c r="J54" s="37">
        <v>10075</v>
      </c>
      <c r="K54" s="37">
        <v>6717</v>
      </c>
      <c r="L54" s="37">
        <v>0</v>
      </c>
      <c r="M54" s="37">
        <v>807</v>
      </c>
      <c r="N54" s="38">
        <f t="shared" si="9"/>
        <v>17599</v>
      </c>
      <c r="O54" s="37">
        <v>161</v>
      </c>
      <c r="P54" s="18">
        <v>25</v>
      </c>
      <c r="Q54" s="18"/>
      <c r="R54" s="18">
        <f t="shared" si="10"/>
        <v>25</v>
      </c>
      <c r="S54" s="18">
        <v>0</v>
      </c>
      <c r="T54" s="18"/>
      <c r="U54" s="22">
        <f t="shared" si="14"/>
        <v>9688</v>
      </c>
      <c r="V54" s="22">
        <f t="shared" si="1"/>
        <v>6459</v>
      </c>
      <c r="W54" s="22">
        <f t="shared" si="2"/>
        <v>0</v>
      </c>
      <c r="X54" s="22">
        <f t="shared" si="3"/>
        <v>776</v>
      </c>
      <c r="Y54" s="22">
        <f t="shared" si="4"/>
        <v>0</v>
      </c>
      <c r="Z54" s="22"/>
      <c r="AA54" s="24">
        <f t="shared" si="11"/>
        <v>16923</v>
      </c>
      <c r="AB54" s="25">
        <f t="shared" si="5"/>
        <v>1163</v>
      </c>
      <c r="AC54" s="25">
        <f t="shared" si="12"/>
        <v>127</v>
      </c>
      <c r="AD54" s="19">
        <f t="shared" si="6"/>
        <v>1290</v>
      </c>
      <c r="AE54" s="19"/>
      <c r="AF54" s="19">
        <f t="shared" si="13"/>
        <v>15633</v>
      </c>
      <c r="AG54" s="89" t="s">
        <v>35</v>
      </c>
      <c r="AH54" s="63" t="s">
        <v>292</v>
      </c>
      <c r="AI54" s="57" t="s">
        <v>251</v>
      </c>
      <c r="AJ54" s="65"/>
    </row>
    <row r="55" spans="1:36" s="20" customFormat="1" ht="30.75" customHeight="1">
      <c r="A55" s="21">
        <f t="shared" si="8"/>
        <v>45</v>
      </c>
      <c r="B55" s="36" t="s">
        <v>175</v>
      </c>
      <c r="C55" s="26" t="s">
        <v>176</v>
      </c>
      <c r="D55" s="26" t="s">
        <v>177</v>
      </c>
      <c r="E55" s="26" t="s">
        <v>40</v>
      </c>
      <c r="F55" s="32">
        <v>100067748519</v>
      </c>
      <c r="G55" s="26">
        <v>6928600461</v>
      </c>
      <c r="H55" s="29">
        <v>35165</v>
      </c>
      <c r="I55" s="26" t="s">
        <v>236</v>
      </c>
      <c r="J55" s="37">
        <v>10075</v>
      </c>
      <c r="K55" s="37">
        <v>6717</v>
      </c>
      <c r="L55" s="37">
        <v>0</v>
      </c>
      <c r="M55" s="37">
        <v>807</v>
      </c>
      <c r="N55" s="38">
        <f t="shared" si="9"/>
        <v>17599</v>
      </c>
      <c r="O55" s="37">
        <v>161</v>
      </c>
      <c r="P55" s="18">
        <v>26</v>
      </c>
      <c r="Q55" s="18"/>
      <c r="R55" s="18">
        <f t="shared" si="10"/>
        <v>26</v>
      </c>
      <c r="S55" s="18">
        <v>0</v>
      </c>
      <c r="T55" s="18"/>
      <c r="U55" s="22">
        <f t="shared" si="14"/>
        <v>10075</v>
      </c>
      <c r="V55" s="22">
        <f t="shared" si="1"/>
        <v>6717</v>
      </c>
      <c r="W55" s="22">
        <f t="shared" si="2"/>
        <v>0</v>
      </c>
      <c r="X55" s="22">
        <f t="shared" si="3"/>
        <v>807</v>
      </c>
      <c r="Y55" s="22">
        <f t="shared" si="4"/>
        <v>0</v>
      </c>
      <c r="Z55" s="22"/>
      <c r="AA55" s="24">
        <f t="shared" si="11"/>
        <v>17599</v>
      </c>
      <c r="AB55" s="25">
        <f t="shared" si="5"/>
        <v>1209</v>
      </c>
      <c r="AC55" s="25">
        <f t="shared" si="12"/>
        <v>132</v>
      </c>
      <c r="AD55" s="19">
        <f t="shared" si="6"/>
        <v>1341</v>
      </c>
      <c r="AE55" s="19"/>
      <c r="AF55" s="19">
        <f t="shared" si="13"/>
        <v>16258</v>
      </c>
      <c r="AG55" s="89" t="s">
        <v>35</v>
      </c>
      <c r="AH55" s="54" t="s">
        <v>294</v>
      </c>
      <c r="AI55" s="55" t="s">
        <v>251</v>
      </c>
      <c r="AJ55" s="65"/>
    </row>
    <row r="56" spans="1:36" s="20" customFormat="1" ht="30.75" customHeight="1">
      <c r="A56" s="21">
        <f t="shared" si="8"/>
        <v>46</v>
      </c>
      <c r="B56" s="36" t="s">
        <v>178</v>
      </c>
      <c r="C56" s="26" t="s">
        <v>179</v>
      </c>
      <c r="D56" s="26" t="s">
        <v>180</v>
      </c>
      <c r="E56" s="26" t="s">
        <v>40</v>
      </c>
      <c r="F56" s="32">
        <v>101685737921</v>
      </c>
      <c r="G56" s="26">
        <v>6931056479</v>
      </c>
      <c r="H56" s="29">
        <v>34768</v>
      </c>
      <c r="I56" s="26" t="s">
        <v>236</v>
      </c>
      <c r="J56" s="37">
        <v>10075</v>
      </c>
      <c r="K56" s="37">
        <v>6717</v>
      </c>
      <c r="L56" s="37">
        <v>0</v>
      </c>
      <c r="M56" s="37">
        <v>807</v>
      </c>
      <c r="N56" s="38">
        <f t="shared" si="9"/>
        <v>17599</v>
      </c>
      <c r="O56" s="37">
        <v>161</v>
      </c>
      <c r="P56" s="18">
        <v>26</v>
      </c>
      <c r="Q56" s="18"/>
      <c r="R56" s="18">
        <f t="shared" si="10"/>
        <v>26</v>
      </c>
      <c r="S56" s="18">
        <v>0</v>
      </c>
      <c r="T56" s="18"/>
      <c r="U56" s="22">
        <f t="shared" si="14"/>
        <v>10075</v>
      </c>
      <c r="V56" s="22">
        <f t="shared" si="1"/>
        <v>6717</v>
      </c>
      <c r="W56" s="22">
        <f t="shared" si="2"/>
        <v>0</v>
      </c>
      <c r="X56" s="22">
        <f t="shared" si="3"/>
        <v>807</v>
      </c>
      <c r="Y56" s="22">
        <f t="shared" si="4"/>
        <v>0</v>
      </c>
      <c r="Z56" s="22"/>
      <c r="AA56" s="24">
        <f t="shared" si="11"/>
        <v>17599</v>
      </c>
      <c r="AB56" s="25">
        <f t="shared" si="5"/>
        <v>1209</v>
      </c>
      <c r="AC56" s="25">
        <f t="shared" si="12"/>
        <v>132</v>
      </c>
      <c r="AD56" s="19">
        <f t="shared" si="6"/>
        <v>1341</v>
      </c>
      <c r="AE56" s="19"/>
      <c r="AF56" s="19">
        <f t="shared" si="13"/>
        <v>16258</v>
      </c>
      <c r="AG56" s="89" t="s">
        <v>35</v>
      </c>
      <c r="AH56" s="54" t="s">
        <v>295</v>
      </c>
      <c r="AI56" s="57" t="s">
        <v>251</v>
      </c>
      <c r="AJ56" s="65"/>
    </row>
    <row r="57" spans="1:36" s="20" customFormat="1" ht="30.75" customHeight="1">
      <c r="A57" s="21">
        <f t="shared" si="8"/>
        <v>47</v>
      </c>
      <c r="B57" s="36" t="s">
        <v>181</v>
      </c>
      <c r="C57" s="26" t="s">
        <v>182</v>
      </c>
      <c r="D57" s="26" t="s">
        <v>183</v>
      </c>
      <c r="E57" s="26" t="s">
        <v>40</v>
      </c>
      <c r="F57" s="32">
        <v>101559063086</v>
      </c>
      <c r="G57" s="26">
        <v>6929850133</v>
      </c>
      <c r="H57" s="29">
        <v>36358</v>
      </c>
      <c r="I57" s="26" t="s">
        <v>236</v>
      </c>
      <c r="J57" s="37">
        <v>10075</v>
      </c>
      <c r="K57" s="37">
        <v>6717</v>
      </c>
      <c r="L57" s="37">
        <v>0</v>
      </c>
      <c r="M57" s="37">
        <v>807</v>
      </c>
      <c r="N57" s="38">
        <f t="shared" si="9"/>
        <v>17599</v>
      </c>
      <c r="O57" s="37">
        <v>161</v>
      </c>
      <c r="P57" s="18">
        <v>26</v>
      </c>
      <c r="Q57" s="18"/>
      <c r="R57" s="18">
        <f t="shared" si="10"/>
        <v>26</v>
      </c>
      <c r="S57" s="18">
        <v>0</v>
      </c>
      <c r="T57" s="18"/>
      <c r="U57" s="22">
        <f t="shared" si="14"/>
        <v>10075</v>
      </c>
      <c r="V57" s="22">
        <f t="shared" si="1"/>
        <v>6717</v>
      </c>
      <c r="W57" s="22">
        <f t="shared" si="2"/>
        <v>0</v>
      </c>
      <c r="X57" s="22">
        <f t="shared" si="3"/>
        <v>807</v>
      </c>
      <c r="Y57" s="22">
        <f t="shared" si="4"/>
        <v>0</v>
      </c>
      <c r="Z57" s="22"/>
      <c r="AA57" s="24">
        <f t="shared" si="11"/>
        <v>17599</v>
      </c>
      <c r="AB57" s="25">
        <f t="shared" si="5"/>
        <v>1209</v>
      </c>
      <c r="AC57" s="25">
        <f t="shared" si="12"/>
        <v>132</v>
      </c>
      <c r="AD57" s="19">
        <f t="shared" si="6"/>
        <v>1341</v>
      </c>
      <c r="AE57" s="19"/>
      <c r="AF57" s="19">
        <f t="shared" si="13"/>
        <v>16258</v>
      </c>
      <c r="AG57" s="89" t="s">
        <v>35</v>
      </c>
      <c r="AH57" s="56" t="s">
        <v>296</v>
      </c>
      <c r="AI57" s="57" t="s">
        <v>251</v>
      </c>
      <c r="AJ57" s="65"/>
    </row>
    <row r="58" spans="1:36" s="20" customFormat="1" ht="30.75" customHeight="1">
      <c r="A58" s="21">
        <f t="shared" si="8"/>
        <v>48</v>
      </c>
      <c r="B58" s="36" t="s">
        <v>184</v>
      </c>
      <c r="C58" s="26" t="s">
        <v>185</v>
      </c>
      <c r="D58" s="26" t="s">
        <v>186</v>
      </c>
      <c r="E58" s="26" t="s">
        <v>40</v>
      </c>
      <c r="F58" s="32">
        <v>101141663028</v>
      </c>
      <c r="G58" s="26">
        <v>6927038253</v>
      </c>
      <c r="H58" s="29">
        <v>35503</v>
      </c>
      <c r="I58" s="26" t="s">
        <v>236</v>
      </c>
      <c r="J58" s="37">
        <v>10075</v>
      </c>
      <c r="K58" s="37">
        <v>6717</v>
      </c>
      <c r="L58" s="37">
        <v>0</v>
      </c>
      <c r="M58" s="37">
        <v>807</v>
      </c>
      <c r="N58" s="38">
        <f t="shared" si="9"/>
        <v>17599</v>
      </c>
      <c r="O58" s="37">
        <v>161</v>
      </c>
      <c r="P58" s="18">
        <v>26</v>
      </c>
      <c r="Q58" s="18"/>
      <c r="R58" s="18">
        <f t="shared" si="10"/>
        <v>26</v>
      </c>
      <c r="S58" s="18">
        <v>8</v>
      </c>
      <c r="T58" s="18"/>
      <c r="U58" s="22">
        <f t="shared" si="14"/>
        <v>10075</v>
      </c>
      <c r="V58" s="22">
        <f t="shared" si="1"/>
        <v>6717</v>
      </c>
      <c r="W58" s="22">
        <f t="shared" si="2"/>
        <v>0</v>
      </c>
      <c r="X58" s="22">
        <f t="shared" si="3"/>
        <v>807</v>
      </c>
      <c r="Y58" s="22">
        <f t="shared" si="4"/>
        <v>1288</v>
      </c>
      <c r="Z58" s="22"/>
      <c r="AA58" s="24">
        <f t="shared" si="11"/>
        <v>18887</v>
      </c>
      <c r="AB58" s="25">
        <f t="shared" si="5"/>
        <v>1209</v>
      </c>
      <c r="AC58" s="25">
        <f t="shared" si="12"/>
        <v>142</v>
      </c>
      <c r="AD58" s="19">
        <f t="shared" si="6"/>
        <v>1351</v>
      </c>
      <c r="AE58" s="19"/>
      <c r="AF58" s="19">
        <f t="shared" si="13"/>
        <v>17536</v>
      </c>
      <c r="AG58" s="89" t="s">
        <v>35</v>
      </c>
      <c r="AH58" s="54" t="s">
        <v>297</v>
      </c>
      <c r="AI58" s="55" t="s">
        <v>251</v>
      </c>
      <c r="AJ58" s="65"/>
    </row>
    <row r="59" spans="1:36" s="20" customFormat="1" ht="30.75" customHeight="1">
      <c r="A59" s="21">
        <f t="shared" si="8"/>
        <v>49</v>
      </c>
      <c r="B59" s="36" t="s">
        <v>187</v>
      </c>
      <c r="C59" s="26" t="s">
        <v>188</v>
      </c>
      <c r="D59" s="26" t="s">
        <v>189</v>
      </c>
      <c r="E59" s="26" t="s">
        <v>40</v>
      </c>
      <c r="F59" s="32">
        <v>101141662787</v>
      </c>
      <c r="G59" s="26">
        <v>6927038323</v>
      </c>
      <c r="H59" s="29">
        <v>32279</v>
      </c>
      <c r="I59" s="26" t="s">
        <v>236</v>
      </c>
      <c r="J59" s="37">
        <v>10075</v>
      </c>
      <c r="K59" s="37">
        <v>6717</v>
      </c>
      <c r="L59" s="37">
        <v>0</v>
      </c>
      <c r="M59" s="37">
        <v>807</v>
      </c>
      <c r="N59" s="38">
        <f t="shared" si="9"/>
        <v>17599</v>
      </c>
      <c r="O59" s="37">
        <v>161</v>
      </c>
      <c r="P59" s="18">
        <v>26</v>
      </c>
      <c r="Q59" s="18"/>
      <c r="R59" s="18">
        <f t="shared" si="10"/>
        <v>26</v>
      </c>
      <c r="S59" s="18">
        <v>0</v>
      </c>
      <c r="T59" s="18"/>
      <c r="U59" s="22">
        <f t="shared" si="14"/>
        <v>10075</v>
      </c>
      <c r="V59" s="22">
        <f t="shared" si="1"/>
        <v>6717</v>
      </c>
      <c r="W59" s="22">
        <f t="shared" si="2"/>
        <v>0</v>
      </c>
      <c r="X59" s="22">
        <f t="shared" si="3"/>
        <v>807</v>
      </c>
      <c r="Y59" s="22">
        <f t="shared" si="4"/>
        <v>0</v>
      </c>
      <c r="Z59" s="22"/>
      <c r="AA59" s="24">
        <f t="shared" si="11"/>
        <v>17599</v>
      </c>
      <c r="AB59" s="25">
        <f t="shared" si="5"/>
        <v>1209</v>
      </c>
      <c r="AC59" s="25">
        <f t="shared" si="12"/>
        <v>132</v>
      </c>
      <c r="AD59" s="19">
        <f t="shared" si="6"/>
        <v>1341</v>
      </c>
      <c r="AE59" s="19"/>
      <c r="AF59" s="19">
        <f t="shared" si="13"/>
        <v>16258</v>
      </c>
      <c r="AG59" s="89" t="s">
        <v>312</v>
      </c>
      <c r="AH59" s="35">
        <v>10090786682</v>
      </c>
      <c r="AI59" s="35" t="s">
        <v>251</v>
      </c>
      <c r="AJ59" s="65"/>
    </row>
    <row r="60" spans="1:36" s="20" customFormat="1" ht="30.75" customHeight="1">
      <c r="A60" s="21">
        <f t="shared" si="8"/>
        <v>50</v>
      </c>
      <c r="B60" s="36" t="s">
        <v>190</v>
      </c>
      <c r="C60" s="26" t="s">
        <v>123</v>
      </c>
      <c r="D60" s="26" t="s">
        <v>191</v>
      </c>
      <c r="E60" s="26" t="s">
        <v>40</v>
      </c>
      <c r="F60" s="32">
        <v>101559063093</v>
      </c>
      <c r="G60" s="26">
        <v>6929849947</v>
      </c>
      <c r="H60" s="29">
        <v>35827</v>
      </c>
      <c r="I60" s="26" t="s">
        <v>236</v>
      </c>
      <c r="J60" s="37">
        <v>10075</v>
      </c>
      <c r="K60" s="37">
        <v>6717</v>
      </c>
      <c r="L60" s="37">
        <v>0</v>
      </c>
      <c r="M60" s="37">
        <v>807</v>
      </c>
      <c r="N60" s="38">
        <f t="shared" si="9"/>
        <v>17599</v>
      </c>
      <c r="O60" s="37">
        <v>161</v>
      </c>
      <c r="P60" s="18">
        <v>25</v>
      </c>
      <c r="Q60" s="18"/>
      <c r="R60" s="18">
        <f t="shared" si="10"/>
        <v>25</v>
      </c>
      <c r="S60" s="18">
        <v>0</v>
      </c>
      <c r="T60" s="18"/>
      <c r="U60" s="22">
        <f t="shared" si="14"/>
        <v>9688</v>
      </c>
      <c r="V60" s="22">
        <f t="shared" si="1"/>
        <v>6459</v>
      </c>
      <c r="W60" s="22">
        <f t="shared" si="2"/>
        <v>0</v>
      </c>
      <c r="X60" s="22">
        <f t="shared" si="3"/>
        <v>776</v>
      </c>
      <c r="Y60" s="22">
        <f t="shared" si="4"/>
        <v>0</v>
      </c>
      <c r="Z60" s="22"/>
      <c r="AA60" s="24">
        <f t="shared" si="11"/>
        <v>16923</v>
      </c>
      <c r="AB60" s="25">
        <f t="shared" si="5"/>
        <v>1163</v>
      </c>
      <c r="AC60" s="25">
        <f t="shared" si="12"/>
        <v>127</v>
      </c>
      <c r="AD60" s="19">
        <f t="shared" si="6"/>
        <v>1290</v>
      </c>
      <c r="AE60" s="19"/>
      <c r="AF60" s="19">
        <f t="shared" si="13"/>
        <v>15633</v>
      </c>
      <c r="AG60" s="89" t="s">
        <v>35</v>
      </c>
      <c r="AH60" s="54" t="s">
        <v>298</v>
      </c>
      <c r="AI60" s="55" t="s">
        <v>251</v>
      </c>
      <c r="AJ60" s="65"/>
    </row>
    <row r="61" spans="1:36" s="20" customFormat="1" ht="30.75" customHeight="1">
      <c r="A61" s="21">
        <f t="shared" si="8"/>
        <v>51</v>
      </c>
      <c r="B61" s="36" t="s">
        <v>192</v>
      </c>
      <c r="C61" s="26" t="s">
        <v>193</v>
      </c>
      <c r="D61" s="26" t="s">
        <v>194</v>
      </c>
      <c r="E61" s="26" t="s">
        <v>40</v>
      </c>
      <c r="F61" s="32">
        <v>101583489134</v>
      </c>
      <c r="G61" s="26">
        <v>6930062625</v>
      </c>
      <c r="H61" s="29">
        <v>36588</v>
      </c>
      <c r="I61" s="26" t="s">
        <v>236</v>
      </c>
      <c r="J61" s="37">
        <v>10075</v>
      </c>
      <c r="K61" s="37">
        <v>6717</v>
      </c>
      <c r="L61" s="37">
        <v>0</v>
      </c>
      <c r="M61" s="37">
        <v>807</v>
      </c>
      <c r="N61" s="38">
        <f t="shared" si="9"/>
        <v>17599</v>
      </c>
      <c r="O61" s="37">
        <v>161</v>
      </c>
      <c r="P61" s="18">
        <v>25</v>
      </c>
      <c r="Q61" s="18"/>
      <c r="R61" s="18">
        <f t="shared" si="10"/>
        <v>25</v>
      </c>
      <c r="S61" s="18">
        <v>0</v>
      </c>
      <c r="T61" s="18"/>
      <c r="U61" s="22">
        <f t="shared" si="14"/>
        <v>9688</v>
      </c>
      <c r="V61" s="22">
        <f t="shared" si="1"/>
        <v>6459</v>
      </c>
      <c r="W61" s="22">
        <f t="shared" si="2"/>
        <v>0</v>
      </c>
      <c r="X61" s="22">
        <f t="shared" si="3"/>
        <v>776</v>
      </c>
      <c r="Y61" s="22">
        <f t="shared" si="4"/>
        <v>0</v>
      </c>
      <c r="Z61" s="22"/>
      <c r="AA61" s="24">
        <f t="shared" si="11"/>
        <v>16923</v>
      </c>
      <c r="AB61" s="25">
        <f t="shared" si="5"/>
        <v>1163</v>
      </c>
      <c r="AC61" s="25">
        <f t="shared" si="12"/>
        <v>127</v>
      </c>
      <c r="AD61" s="19">
        <f t="shared" si="6"/>
        <v>1290</v>
      </c>
      <c r="AE61" s="19"/>
      <c r="AF61" s="19">
        <f t="shared" si="13"/>
        <v>15633</v>
      </c>
      <c r="AG61" s="88" t="s">
        <v>35</v>
      </c>
      <c r="AH61" s="66">
        <v>10120040486</v>
      </c>
      <c r="AI61" s="66" t="s">
        <v>437</v>
      </c>
      <c r="AJ61" s="65"/>
    </row>
    <row r="62" spans="1:36" s="20" customFormat="1" ht="30.75" customHeight="1">
      <c r="A62" s="21">
        <f t="shared" si="8"/>
        <v>52</v>
      </c>
      <c r="B62" s="36" t="s">
        <v>195</v>
      </c>
      <c r="C62" s="26" t="s">
        <v>196</v>
      </c>
      <c r="D62" s="26" t="s">
        <v>197</v>
      </c>
      <c r="E62" s="26" t="s">
        <v>40</v>
      </c>
      <c r="F62" s="32">
        <v>101141663085</v>
      </c>
      <c r="G62" s="26">
        <v>6927038198</v>
      </c>
      <c r="H62" s="29">
        <v>34335</v>
      </c>
      <c r="I62" s="26" t="s">
        <v>236</v>
      </c>
      <c r="J62" s="37">
        <v>10075</v>
      </c>
      <c r="K62" s="37">
        <v>6717</v>
      </c>
      <c r="L62" s="37">
        <v>0</v>
      </c>
      <c r="M62" s="37">
        <v>807</v>
      </c>
      <c r="N62" s="38">
        <f t="shared" si="9"/>
        <v>17599</v>
      </c>
      <c r="O62" s="37">
        <v>161</v>
      </c>
      <c r="P62" s="18">
        <v>25</v>
      </c>
      <c r="Q62" s="18"/>
      <c r="R62" s="18">
        <f t="shared" si="10"/>
        <v>25</v>
      </c>
      <c r="S62" s="18">
        <v>0</v>
      </c>
      <c r="T62" s="18"/>
      <c r="U62" s="22">
        <f t="shared" si="14"/>
        <v>9688</v>
      </c>
      <c r="V62" s="22">
        <f t="shared" si="1"/>
        <v>6459</v>
      </c>
      <c r="W62" s="22">
        <f t="shared" si="2"/>
        <v>0</v>
      </c>
      <c r="X62" s="22">
        <f t="shared" si="3"/>
        <v>776</v>
      </c>
      <c r="Y62" s="22">
        <f t="shared" si="4"/>
        <v>0</v>
      </c>
      <c r="Z62" s="22"/>
      <c r="AA62" s="24">
        <f t="shared" si="11"/>
        <v>16923</v>
      </c>
      <c r="AB62" s="25">
        <f t="shared" si="5"/>
        <v>1163</v>
      </c>
      <c r="AC62" s="25">
        <f t="shared" si="12"/>
        <v>127</v>
      </c>
      <c r="AD62" s="19">
        <f t="shared" si="6"/>
        <v>1290</v>
      </c>
      <c r="AE62" s="19"/>
      <c r="AF62" s="19">
        <f t="shared" si="13"/>
        <v>15633</v>
      </c>
      <c r="AG62" s="89" t="s">
        <v>35</v>
      </c>
      <c r="AH62" s="54" t="s">
        <v>299</v>
      </c>
      <c r="AI62" s="55" t="s">
        <v>251</v>
      </c>
      <c r="AJ62" s="65"/>
    </row>
    <row r="63" spans="1:36" s="20" customFormat="1" ht="30.75" customHeight="1">
      <c r="A63" s="21">
        <f t="shared" si="8"/>
        <v>53</v>
      </c>
      <c r="B63" s="36" t="s">
        <v>198</v>
      </c>
      <c r="C63" s="26" t="s">
        <v>199</v>
      </c>
      <c r="D63" s="26" t="s">
        <v>200</v>
      </c>
      <c r="E63" s="26" t="s">
        <v>40</v>
      </c>
      <c r="F63" s="32">
        <v>101559063525</v>
      </c>
      <c r="G63" s="26">
        <v>6929850073</v>
      </c>
      <c r="H63" s="29">
        <v>35890</v>
      </c>
      <c r="I63" s="26" t="s">
        <v>236</v>
      </c>
      <c r="J63" s="37">
        <v>10075</v>
      </c>
      <c r="K63" s="37">
        <v>6717</v>
      </c>
      <c r="L63" s="37">
        <v>0</v>
      </c>
      <c r="M63" s="37">
        <v>807</v>
      </c>
      <c r="N63" s="38">
        <f t="shared" si="9"/>
        <v>17599</v>
      </c>
      <c r="O63" s="37">
        <v>161</v>
      </c>
      <c r="P63" s="18">
        <v>24</v>
      </c>
      <c r="Q63" s="18"/>
      <c r="R63" s="18">
        <f t="shared" si="10"/>
        <v>24</v>
      </c>
      <c r="S63" s="18">
        <v>8</v>
      </c>
      <c r="T63" s="18"/>
      <c r="U63" s="22">
        <f t="shared" si="14"/>
        <v>9300</v>
      </c>
      <c r="V63" s="22">
        <f t="shared" si="1"/>
        <v>6200</v>
      </c>
      <c r="W63" s="22">
        <f t="shared" si="2"/>
        <v>0</v>
      </c>
      <c r="X63" s="22">
        <f t="shared" si="3"/>
        <v>745</v>
      </c>
      <c r="Y63" s="22">
        <f t="shared" si="4"/>
        <v>1288</v>
      </c>
      <c r="Z63" s="22"/>
      <c r="AA63" s="24">
        <f t="shared" si="11"/>
        <v>17533</v>
      </c>
      <c r="AB63" s="25">
        <f t="shared" si="5"/>
        <v>1116</v>
      </c>
      <c r="AC63" s="25">
        <f t="shared" si="12"/>
        <v>132</v>
      </c>
      <c r="AD63" s="19">
        <f t="shared" si="6"/>
        <v>1248</v>
      </c>
      <c r="AE63" s="19"/>
      <c r="AF63" s="19">
        <f t="shared" si="13"/>
        <v>16285</v>
      </c>
      <c r="AG63" s="89" t="s">
        <v>35</v>
      </c>
      <c r="AH63" s="56" t="s">
        <v>300</v>
      </c>
      <c r="AI63" s="57" t="s">
        <v>251</v>
      </c>
      <c r="AJ63" s="65"/>
    </row>
    <row r="64" spans="1:36" s="20" customFormat="1" ht="30.75" customHeight="1">
      <c r="A64" s="21">
        <f t="shared" si="8"/>
        <v>54</v>
      </c>
      <c r="B64" s="36" t="s">
        <v>201</v>
      </c>
      <c r="C64" s="26" t="s">
        <v>202</v>
      </c>
      <c r="D64" s="26" t="s">
        <v>203</v>
      </c>
      <c r="E64" s="26" t="s">
        <v>40</v>
      </c>
      <c r="F64" s="32">
        <v>101643404799</v>
      </c>
      <c r="G64" s="26">
        <v>6930403178</v>
      </c>
      <c r="H64" s="29">
        <v>34425</v>
      </c>
      <c r="I64" s="26" t="s">
        <v>236</v>
      </c>
      <c r="J64" s="37">
        <v>10075</v>
      </c>
      <c r="K64" s="37">
        <v>6717</v>
      </c>
      <c r="L64" s="37">
        <v>0</v>
      </c>
      <c r="M64" s="37">
        <v>807</v>
      </c>
      <c r="N64" s="38">
        <f t="shared" si="9"/>
        <v>17599</v>
      </c>
      <c r="O64" s="37">
        <v>161</v>
      </c>
      <c r="P64" s="18">
        <v>25</v>
      </c>
      <c r="Q64" s="18"/>
      <c r="R64" s="18">
        <f t="shared" si="10"/>
        <v>25</v>
      </c>
      <c r="S64" s="18">
        <v>0</v>
      </c>
      <c r="T64" s="18"/>
      <c r="U64" s="22">
        <f t="shared" si="14"/>
        <v>9688</v>
      </c>
      <c r="V64" s="22">
        <f t="shared" si="1"/>
        <v>6459</v>
      </c>
      <c r="W64" s="22">
        <f t="shared" si="2"/>
        <v>0</v>
      </c>
      <c r="X64" s="22">
        <f t="shared" si="3"/>
        <v>776</v>
      </c>
      <c r="Y64" s="22">
        <f t="shared" si="4"/>
        <v>0</v>
      </c>
      <c r="Z64" s="22"/>
      <c r="AA64" s="24">
        <f t="shared" si="11"/>
        <v>16923</v>
      </c>
      <c r="AB64" s="25">
        <f t="shared" si="5"/>
        <v>1163</v>
      </c>
      <c r="AC64" s="25">
        <f t="shared" si="12"/>
        <v>127</v>
      </c>
      <c r="AD64" s="19">
        <f t="shared" si="6"/>
        <v>1290</v>
      </c>
      <c r="AE64" s="19"/>
      <c r="AF64" s="19">
        <f t="shared" si="13"/>
        <v>15633</v>
      </c>
      <c r="AG64" s="89" t="s">
        <v>35</v>
      </c>
      <c r="AH64" s="54" t="s">
        <v>301</v>
      </c>
      <c r="AI64" s="55" t="s">
        <v>251</v>
      </c>
      <c r="AJ64" s="65"/>
    </row>
    <row r="65" spans="1:36" s="20" customFormat="1" ht="30.75" customHeight="1">
      <c r="A65" s="21">
        <f t="shared" si="8"/>
        <v>55</v>
      </c>
      <c r="B65" s="36" t="s">
        <v>204</v>
      </c>
      <c r="C65" s="26" t="s">
        <v>205</v>
      </c>
      <c r="D65" s="26" t="s">
        <v>206</v>
      </c>
      <c r="E65" s="26" t="s">
        <v>40</v>
      </c>
      <c r="F65" s="32">
        <v>101606374008</v>
      </c>
      <c r="G65" s="26">
        <v>6930527600</v>
      </c>
      <c r="H65" s="29">
        <v>31392</v>
      </c>
      <c r="I65" s="26" t="s">
        <v>236</v>
      </c>
      <c r="J65" s="37">
        <v>10075</v>
      </c>
      <c r="K65" s="37">
        <v>6717</v>
      </c>
      <c r="L65" s="37">
        <v>0</v>
      </c>
      <c r="M65" s="37">
        <v>807</v>
      </c>
      <c r="N65" s="38">
        <f t="shared" si="9"/>
        <v>17599</v>
      </c>
      <c r="O65" s="37">
        <v>161</v>
      </c>
      <c r="P65" s="18">
        <v>26</v>
      </c>
      <c r="Q65" s="18"/>
      <c r="R65" s="18">
        <f t="shared" si="10"/>
        <v>26</v>
      </c>
      <c r="S65" s="18">
        <v>0</v>
      </c>
      <c r="T65" s="18"/>
      <c r="U65" s="22">
        <f t="shared" si="14"/>
        <v>10075</v>
      </c>
      <c r="V65" s="22">
        <f t="shared" si="1"/>
        <v>6717</v>
      </c>
      <c r="W65" s="22">
        <f t="shared" si="2"/>
        <v>0</v>
      </c>
      <c r="X65" s="22">
        <f t="shared" si="3"/>
        <v>807</v>
      </c>
      <c r="Y65" s="22">
        <f t="shared" si="4"/>
        <v>0</v>
      </c>
      <c r="Z65" s="22"/>
      <c r="AA65" s="24">
        <f t="shared" si="11"/>
        <v>17599</v>
      </c>
      <c r="AB65" s="25">
        <f t="shared" si="5"/>
        <v>1209</v>
      </c>
      <c r="AC65" s="25">
        <f t="shared" si="12"/>
        <v>132</v>
      </c>
      <c r="AD65" s="19">
        <f t="shared" si="6"/>
        <v>1341</v>
      </c>
      <c r="AE65" s="19"/>
      <c r="AF65" s="19">
        <f t="shared" si="13"/>
        <v>16258</v>
      </c>
      <c r="AG65" s="89" t="s">
        <v>314</v>
      </c>
      <c r="AH65" s="35">
        <v>10096199203</v>
      </c>
      <c r="AI65" s="35" t="s">
        <v>279</v>
      </c>
      <c r="AJ65" s="65"/>
    </row>
    <row r="66" spans="1:36" s="20" customFormat="1" ht="30.75" customHeight="1">
      <c r="A66" s="21">
        <f t="shared" si="8"/>
        <v>56</v>
      </c>
      <c r="B66" s="36" t="s">
        <v>207</v>
      </c>
      <c r="C66" s="26" t="s">
        <v>208</v>
      </c>
      <c r="D66" s="26" t="s">
        <v>209</v>
      </c>
      <c r="E66" s="26" t="s">
        <v>40</v>
      </c>
      <c r="F66" s="32">
        <v>101188945944</v>
      </c>
      <c r="G66" s="26">
        <v>6931143763</v>
      </c>
      <c r="H66" s="29">
        <v>35562</v>
      </c>
      <c r="I66" s="26" t="s">
        <v>236</v>
      </c>
      <c r="J66" s="37">
        <v>10075</v>
      </c>
      <c r="K66" s="37">
        <v>6717</v>
      </c>
      <c r="L66" s="37">
        <v>0</v>
      </c>
      <c r="M66" s="37">
        <v>807</v>
      </c>
      <c r="N66" s="38">
        <f t="shared" si="9"/>
        <v>17599</v>
      </c>
      <c r="O66" s="37">
        <v>161</v>
      </c>
      <c r="P66" s="18">
        <v>24</v>
      </c>
      <c r="Q66" s="18"/>
      <c r="R66" s="18">
        <f t="shared" si="10"/>
        <v>24</v>
      </c>
      <c r="S66" s="18">
        <v>0</v>
      </c>
      <c r="T66" s="18"/>
      <c r="U66" s="22">
        <f t="shared" si="14"/>
        <v>9300</v>
      </c>
      <c r="V66" s="22">
        <f t="shared" si="1"/>
        <v>6200</v>
      </c>
      <c r="W66" s="22">
        <f t="shared" si="2"/>
        <v>0</v>
      </c>
      <c r="X66" s="22">
        <f t="shared" si="3"/>
        <v>745</v>
      </c>
      <c r="Y66" s="22">
        <f t="shared" si="4"/>
        <v>0</v>
      </c>
      <c r="Z66" s="22"/>
      <c r="AA66" s="24">
        <f t="shared" si="11"/>
        <v>16245</v>
      </c>
      <c r="AB66" s="25">
        <f t="shared" si="5"/>
        <v>1116</v>
      </c>
      <c r="AC66" s="25">
        <f t="shared" si="12"/>
        <v>122</v>
      </c>
      <c r="AD66" s="19">
        <f t="shared" si="6"/>
        <v>1238</v>
      </c>
      <c r="AE66" s="19"/>
      <c r="AF66" s="19">
        <f t="shared" si="13"/>
        <v>15007</v>
      </c>
      <c r="AG66" s="89" t="s">
        <v>35</v>
      </c>
      <c r="AH66" s="56" t="s">
        <v>302</v>
      </c>
      <c r="AI66" s="57" t="s">
        <v>251</v>
      </c>
      <c r="AJ66" s="65"/>
    </row>
    <row r="67" spans="1:36" s="20" customFormat="1" ht="30.75" customHeight="1">
      <c r="A67" s="21">
        <f t="shared" si="8"/>
        <v>57</v>
      </c>
      <c r="B67" s="36" t="s">
        <v>210</v>
      </c>
      <c r="C67" s="26" t="s">
        <v>211</v>
      </c>
      <c r="D67" s="26" t="s">
        <v>212</v>
      </c>
      <c r="E67" s="26" t="s">
        <v>40</v>
      </c>
      <c r="F67" s="31">
        <v>101141663426</v>
      </c>
      <c r="G67" s="26">
        <v>6927037729</v>
      </c>
      <c r="H67" s="29">
        <v>30317</v>
      </c>
      <c r="I67" s="26" t="s">
        <v>236</v>
      </c>
      <c r="J67" s="37">
        <v>10075</v>
      </c>
      <c r="K67" s="37">
        <v>6717</v>
      </c>
      <c r="L67" s="37">
        <v>0</v>
      </c>
      <c r="M67" s="37">
        <v>807</v>
      </c>
      <c r="N67" s="38">
        <f t="shared" si="9"/>
        <v>17599</v>
      </c>
      <c r="O67" s="37">
        <v>161</v>
      </c>
      <c r="P67" s="18">
        <v>26</v>
      </c>
      <c r="Q67" s="18"/>
      <c r="R67" s="18">
        <f t="shared" si="10"/>
        <v>26</v>
      </c>
      <c r="S67" s="18">
        <v>0</v>
      </c>
      <c r="T67" s="18"/>
      <c r="U67" s="22">
        <f t="shared" si="14"/>
        <v>10075</v>
      </c>
      <c r="V67" s="22">
        <f t="shared" si="1"/>
        <v>6717</v>
      </c>
      <c r="W67" s="22">
        <f t="shared" si="2"/>
        <v>0</v>
      </c>
      <c r="X67" s="22">
        <f t="shared" si="3"/>
        <v>807</v>
      </c>
      <c r="Y67" s="22">
        <f t="shared" si="4"/>
        <v>0</v>
      </c>
      <c r="Z67" s="22"/>
      <c r="AA67" s="24">
        <f t="shared" si="11"/>
        <v>17599</v>
      </c>
      <c r="AB67" s="25">
        <f t="shared" si="5"/>
        <v>1209</v>
      </c>
      <c r="AC67" s="25">
        <f t="shared" si="12"/>
        <v>132</v>
      </c>
      <c r="AD67" s="19">
        <f t="shared" si="6"/>
        <v>1341</v>
      </c>
      <c r="AE67" s="19"/>
      <c r="AF67" s="19">
        <f t="shared" si="13"/>
        <v>16258</v>
      </c>
      <c r="AG67" s="89" t="s">
        <v>312</v>
      </c>
      <c r="AH67" s="55" t="s">
        <v>303</v>
      </c>
      <c r="AI67" s="55" t="s">
        <v>304</v>
      </c>
      <c r="AJ67" s="65"/>
    </row>
    <row r="68" spans="1:36" s="20" customFormat="1" ht="30.75" customHeight="1">
      <c r="A68" s="21">
        <f t="shared" si="8"/>
        <v>58</v>
      </c>
      <c r="B68" s="36" t="s">
        <v>213</v>
      </c>
      <c r="C68" s="26" t="s">
        <v>214</v>
      </c>
      <c r="D68" s="26" t="s">
        <v>215</v>
      </c>
      <c r="E68" s="26" t="s">
        <v>40</v>
      </c>
      <c r="F68" s="32">
        <v>101136729316</v>
      </c>
      <c r="G68" s="26">
        <v>1116085100</v>
      </c>
      <c r="H68" s="29">
        <v>32143</v>
      </c>
      <c r="I68" s="26" t="s">
        <v>236</v>
      </c>
      <c r="J68" s="37">
        <v>10075</v>
      </c>
      <c r="K68" s="37">
        <v>6717</v>
      </c>
      <c r="L68" s="37">
        <v>0</v>
      </c>
      <c r="M68" s="37">
        <v>807</v>
      </c>
      <c r="N68" s="38">
        <f t="shared" si="9"/>
        <v>17599</v>
      </c>
      <c r="O68" s="37">
        <v>161</v>
      </c>
      <c r="P68" s="18">
        <v>23</v>
      </c>
      <c r="Q68" s="18"/>
      <c r="R68" s="18">
        <f t="shared" si="10"/>
        <v>23</v>
      </c>
      <c r="S68" s="18">
        <v>0</v>
      </c>
      <c r="T68" s="18"/>
      <c r="U68" s="22">
        <f t="shared" si="14"/>
        <v>8913</v>
      </c>
      <c r="V68" s="22">
        <f t="shared" si="1"/>
        <v>5942</v>
      </c>
      <c r="W68" s="22">
        <f t="shared" si="2"/>
        <v>0</v>
      </c>
      <c r="X68" s="22">
        <f t="shared" si="3"/>
        <v>714</v>
      </c>
      <c r="Y68" s="22">
        <f t="shared" si="4"/>
        <v>0</v>
      </c>
      <c r="Z68" s="22"/>
      <c r="AA68" s="24">
        <f t="shared" si="11"/>
        <v>15569</v>
      </c>
      <c r="AB68" s="25">
        <f t="shared" si="5"/>
        <v>1070</v>
      </c>
      <c r="AC68" s="25">
        <f t="shared" si="12"/>
        <v>117</v>
      </c>
      <c r="AD68" s="19">
        <f t="shared" si="6"/>
        <v>1187</v>
      </c>
      <c r="AE68" s="19"/>
      <c r="AF68" s="19">
        <f t="shared" si="13"/>
        <v>14382</v>
      </c>
      <c r="AG68" s="88" t="s">
        <v>35</v>
      </c>
      <c r="AH68" s="66">
        <v>10120040500</v>
      </c>
      <c r="AI68" s="66" t="s">
        <v>437</v>
      </c>
      <c r="AJ68" s="65"/>
    </row>
    <row r="69" spans="1:36" s="20" customFormat="1" ht="30.75" customHeight="1">
      <c r="A69" s="21">
        <f t="shared" si="8"/>
        <v>59</v>
      </c>
      <c r="B69" s="36" t="s">
        <v>216</v>
      </c>
      <c r="C69" s="26" t="s">
        <v>217</v>
      </c>
      <c r="D69" s="26" t="s">
        <v>218</v>
      </c>
      <c r="E69" s="26" t="s">
        <v>40</v>
      </c>
      <c r="F69" s="32">
        <v>101844153090</v>
      </c>
      <c r="G69" s="26">
        <v>1116083148</v>
      </c>
      <c r="H69" s="29">
        <v>34653</v>
      </c>
      <c r="I69" s="26" t="s">
        <v>236</v>
      </c>
      <c r="J69" s="37">
        <v>10075</v>
      </c>
      <c r="K69" s="37">
        <v>6717</v>
      </c>
      <c r="L69" s="37">
        <v>0</v>
      </c>
      <c r="M69" s="37">
        <v>807</v>
      </c>
      <c r="N69" s="38">
        <f t="shared" si="9"/>
        <v>17599</v>
      </c>
      <c r="O69" s="37">
        <v>161</v>
      </c>
      <c r="P69" s="18">
        <v>26</v>
      </c>
      <c r="Q69" s="18"/>
      <c r="R69" s="18">
        <f t="shared" si="10"/>
        <v>26</v>
      </c>
      <c r="S69" s="18">
        <v>0</v>
      </c>
      <c r="T69" s="18"/>
      <c r="U69" s="22">
        <f t="shared" si="14"/>
        <v>10075</v>
      </c>
      <c r="V69" s="22">
        <f t="shared" si="1"/>
        <v>6717</v>
      </c>
      <c r="W69" s="22">
        <f t="shared" si="2"/>
        <v>0</v>
      </c>
      <c r="X69" s="22">
        <f t="shared" si="3"/>
        <v>807</v>
      </c>
      <c r="Y69" s="22">
        <f t="shared" si="4"/>
        <v>0</v>
      </c>
      <c r="Z69" s="22"/>
      <c r="AA69" s="24">
        <f t="shared" si="11"/>
        <v>17599</v>
      </c>
      <c r="AB69" s="25">
        <f t="shared" si="5"/>
        <v>1209</v>
      </c>
      <c r="AC69" s="25">
        <f t="shared" si="12"/>
        <v>132</v>
      </c>
      <c r="AD69" s="19">
        <f t="shared" si="6"/>
        <v>1341</v>
      </c>
      <c r="AE69" s="19"/>
      <c r="AF69" s="19">
        <f t="shared" si="13"/>
        <v>16258</v>
      </c>
      <c r="AG69" s="82" t="s">
        <v>35</v>
      </c>
      <c r="AH69" s="54" t="s">
        <v>305</v>
      </c>
      <c r="AI69" s="55" t="s">
        <v>251</v>
      </c>
      <c r="AJ69" s="65"/>
    </row>
    <row r="70" spans="1:36" s="20" customFormat="1" ht="30.75" customHeight="1">
      <c r="A70" s="21">
        <f t="shared" si="8"/>
        <v>60</v>
      </c>
      <c r="B70" s="36" t="s">
        <v>219</v>
      </c>
      <c r="C70" s="26" t="s">
        <v>220</v>
      </c>
      <c r="D70" s="26" t="s">
        <v>144</v>
      </c>
      <c r="E70" s="26" t="s">
        <v>40</v>
      </c>
      <c r="F70" s="32">
        <v>101245453410</v>
      </c>
      <c r="G70" s="26">
        <v>6927551110</v>
      </c>
      <c r="H70" s="29" t="s">
        <v>246</v>
      </c>
      <c r="I70" s="26" t="s">
        <v>236</v>
      </c>
      <c r="J70" s="37">
        <v>10075</v>
      </c>
      <c r="K70" s="37">
        <v>6717</v>
      </c>
      <c r="L70" s="37">
        <v>0</v>
      </c>
      <c r="M70" s="37">
        <v>807</v>
      </c>
      <c r="N70" s="38">
        <f t="shared" si="9"/>
        <v>17599</v>
      </c>
      <c r="O70" s="37">
        <v>161</v>
      </c>
      <c r="P70" s="18">
        <v>26</v>
      </c>
      <c r="Q70" s="18"/>
      <c r="R70" s="18">
        <f t="shared" si="10"/>
        <v>26</v>
      </c>
      <c r="S70" s="18">
        <v>0</v>
      </c>
      <c r="T70" s="18"/>
      <c r="U70" s="22">
        <f t="shared" si="14"/>
        <v>10075</v>
      </c>
      <c r="V70" s="22">
        <f t="shared" si="1"/>
        <v>6717</v>
      </c>
      <c r="W70" s="22">
        <f t="shared" si="2"/>
        <v>0</v>
      </c>
      <c r="X70" s="22">
        <f t="shared" si="3"/>
        <v>807</v>
      </c>
      <c r="Y70" s="22">
        <f t="shared" si="4"/>
        <v>0</v>
      </c>
      <c r="Z70" s="22"/>
      <c r="AA70" s="24">
        <f t="shared" si="11"/>
        <v>17599</v>
      </c>
      <c r="AB70" s="25">
        <f t="shared" si="5"/>
        <v>1209</v>
      </c>
      <c r="AC70" s="25">
        <f t="shared" si="12"/>
        <v>132</v>
      </c>
      <c r="AD70" s="19">
        <f t="shared" si="6"/>
        <v>1341</v>
      </c>
      <c r="AE70" s="19"/>
      <c r="AF70" s="19">
        <f t="shared" si="13"/>
        <v>16258</v>
      </c>
      <c r="AG70" s="82" t="s">
        <v>35</v>
      </c>
      <c r="AH70" s="58" t="s">
        <v>306</v>
      </c>
      <c r="AI70" s="57" t="s">
        <v>251</v>
      </c>
      <c r="AJ70" s="65"/>
    </row>
    <row r="71" spans="1:36" s="20" customFormat="1" ht="30.75" customHeight="1">
      <c r="A71" s="21">
        <f t="shared" si="8"/>
        <v>61</v>
      </c>
      <c r="B71" s="36" t="s">
        <v>224</v>
      </c>
      <c r="C71" s="26" t="s">
        <v>225</v>
      </c>
      <c r="D71" s="26" t="s">
        <v>226</v>
      </c>
      <c r="E71" s="26" t="s">
        <v>40</v>
      </c>
      <c r="F71" s="32">
        <v>100694323390</v>
      </c>
      <c r="G71" s="26">
        <v>1116083182</v>
      </c>
      <c r="H71" s="29" t="s">
        <v>247</v>
      </c>
      <c r="I71" s="26" t="s">
        <v>236</v>
      </c>
      <c r="J71" s="37">
        <v>10075</v>
      </c>
      <c r="K71" s="37">
        <v>6717</v>
      </c>
      <c r="L71" s="37">
        <v>0</v>
      </c>
      <c r="M71" s="37">
        <v>807</v>
      </c>
      <c r="N71" s="38">
        <f t="shared" si="9"/>
        <v>17599</v>
      </c>
      <c r="O71" s="37">
        <v>161</v>
      </c>
      <c r="P71" s="18">
        <v>26</v>
      </c>
      <c r="Q71" s="18"/>
      <c r="R71" s="18">
        <f t="shared" si="10"/>
        <v>26</v>
      </c>
      <c r="S71" s="18">
        <v>0</v>
      </c>
      <c r="T71" s="18"/>
      <c r="U71" s="22">
        <f t="shared" si="14"/>
        <v>10075</v>
      </c>
      <c r="V71" s="22">
        <f t="shared" si="1"/>
        <v>6717</v>
      </c>
      <c r="W71" s="22">
        <f t="shared" si="2"/>
        <v>0</v>
      </c>
      <c r="X71" s="22">
        <f t="shared" si="3"/>
        <v>807</v>
      </c>
      <c r="Y71" s="22">
        <f t="shared" si="4"/>
        <v>0</v>
      </c>
      <c r="Z71" s="22"/>
      <c r="AA71" s="24">
        <f t="shared" si="11"/>
        <v>17599</v>
      </c>
      <c r="AB71" s="25">
        <f t="shared" si="5"/>
        <v>1209</v>
      </c>
      <c r="AC71" s="25">
        <f t="shared" si="12"/>
        <v>132</v>
      </c>
      <c r="AD71" s="19">
        <f t="shared" si="6"/>
        <v>1341</v>
      </c>
      <c r="AE71" s="19"/>
      <c r="AF71" s="19">
        <f t="shared" si="13"/>
        <v>16258</v>
      </c>
      <c r="AG71" s="82" t="s">
        <v>35</v>
      </c>
      <c r="AH71" s="54" t="s">
        <v>308</v>
      </c>
      <c r="AI71" s="55" t="s">
        <v>251</v>
      </c>
      <c r="AJ71" s="65"/>
    </row>
    <row r="72" spans="1:36" s="20" customFormat="1" ht="30.75" customHeight="1">
      <c r="A72" s="21">
        <f t="shared" si="8"/>
        <v>62</v>
      </c>
      <c r="B72" s="36" t="s">
        <v>221</v>
      </c>
      <c r="C72" s="26" t="s">
        <v>222</v>
      </c>
      <c r="D72" s="26" t="s">
        <v>223</v>
      </c>
      <c r="E72" s="26" t="s">
        <v>40</v>
      </c>
      <c r="F72" s="32">
        <v>101275611817</v>
      </c>
      <c r="G72" s="26">
        <v>6927803092</v>
      </c>
      <c r="H72" s="29">
        <v>35979</v>
      </c>
      <c r="I72" s="26" t="s">
        <v>236</v>
      </c>
      <c r="J72" s="37">
        <v>10075</v>
      </c>
      <c r="K72" s="37">
        <v>6717</v>
      </c>
      <c r="L72" s="37">
        <v>0</v>
      </c>
      <c r="M72" s="37">
        <v>807</v>
      </c>
      <c r="N72" s="38">
        <f t="shared" ref="N72:N95" si="15">+J72+K72+L72+M72</f>
        <v>17599</v>
      </c>
      <c r="O72" s="37">
        <v>161</v>
      </c>
      <c r="P72" s="18">
        <v>23</v>
      </c>
      <c r="Q72" s="18"/>
      <c r="R72" s="18">
        <f t="shared" si="10"/>
        <v>23</v>
      </c>
      <c r="S72" s="18">
        <v>0</v>
      </c>
      <c r="T72" s="18"/>
      <c r="U72" s="22">
        <f t="shared" si="14"/>
        <v>8913</v>
      </c>
      <c r="V72" s="22">
        <f t="shared" si="1"/>
        <v>5942</v>
      </c>
      <c r="W72" s="22">
        <f t="shared" si="2"/>
        <v>0</v>
      </c>
      <c r="X72" s="22">
        <f t="shared" si="3"/>
        <v>714</v>
      </c>
      <c r="Y72" s="22">
        <f t="shared" si="4"/>
        <v>0</v>
      </c>
      <c r="Z72" s="22"/>
      <c r="AA72" s="24">
        <f t="shared" si="11"/>
        <v>15569</v>
      </c>
      <c r="AB72" s="25">
        <f t="shared" si="5"/>
        <v>1070</v>
      </c>
      <c r="AC72" s="25">
        <f t="shared" si="12"/>
        <v>117</v>
      </c>
      <c r="AD72" s="19">
        <f t="shared" si="6"/>
        <v>1187</v>
      </c>
      <c r="AE72" s="19"/>
      <c r="AF72" s="19">
        <f t="shared" si="13"/>
        <v>14382</v>
      </c>
      <c r="AG72" s="82" t="s">
        <v>35</v>
      </c>
      <c r="AH72" s="56" t="s">
        <v>307</v>
      </c>
      <c r="AI72" s="57" t="s">
        <v>251</v>
      </c>
      <c r="AJ72" s="65"/>
    </row>
    <row r="73" spans="1:36" s="20" customFormat="1" ht="30.75" customHeight="1">
      <c r="A73" s="21">
        <f t="shared" si="8"/>
        <v>63</v>
      </c>
      <c r="B73" s="36" t="s">
        <v>227</v>
      </c>
      <c r="C73" s="26" t="s">
        <v>228</v>
      </c>
      <c r="D73" s="26" t="s">
        <v>229</v>
      </c>
      <c r="E73" s="26" t="s">
        <v>40</v>
      </c>
      <c r="F73" s="32">
        <v>101844153074</v>
      </c>
      <c r="G73" s="26">
        <v>1116085016</v>
      </c>
      <c r="H73" s="29" t="s">
        <v>248</v>
      </c>
      <c r="I73" s="26" t="s">
        <v>236</v>
      </c>
      <c r="J73" s="37">
        <v>10075</v>
      </c>
      <c r="K73" s="37">
        <v>6717</v>
      </c>
      <c r="L73" s="37">
        <v>0</v>
      </c>
      <c r="M73" s="37">
        <v>807</v>
      </c>
      <c r="N73" s="38">
        <f t="shared" si="15"/>
        <v>17599</v>
      </c>
      <c r="O73" s="37">
        <v>161</v>
      </c>
      <c r="P73" s="18">
        <v>25</v>
      </c>
      <c r="Q73" s="18"/>
      <c r="R73" s="18">
        <f t="shared" si="10"/>
        <v>25</v>
      </c>
      <c r="S73" s="18">
        <v>0</v>
      </c>
      <c r="T73" s="18"/>
      <c r="U73" s="22">
        <f t="shared" si="14"/>
        <v>9688</v>
      </c>
      <c r="V73" s="22">
        <f t="shared" ref="V73:V77" si="16">ROUND(K73/$D$4*R73,0)</f>
        <v>6459</v>
      </c>
      <c r="W73" s="22">
        <f t="shared" ref="W73:W77" si="17">L73/$D$4*R73</f>
        <v>0</v>
      </c>
      <c r="X73" s="22">
        <f t="shared" ref="X73:X77" si="18">ROUND(M73/$D$4*R73,0)</f>
        <v>776</v>
      </c>
      <c r="Y73" s="22">
        <f t="shared" ref="Y73:Y77" si="19">ROUND(O73*S73,0)</f>
        <v>0</v>
      </c>
      <c r="Z73" s="22"/>
      <c r="AA73" s="24">
        <f t="shared" ref="AA73:AA77" si="20">+U73+V73+W73+X73+Y73+Z73</f>
        <v>16923</v>
      </c>
      <c r="AB73" s="25">
        <f t="shared" ref="AB73:AB77" si="21">+ROUND(U73*12%,0)</f>
        <v>1163</v>
      </c>
      <c r="AC73" s="25">
        <f t="shared" ref="AC73:AC77" si="22">+CEILING(AA73*0.75%,1)</f>
        <v>127</v>
      </c>
      <c r="AD73" s="19">
        <f t="shared" ref="AD73:AD77" si="23">+AC73+AB73</f>
        <v>1290</v>
      </c>
      <c r="AE73" s="19"/>
      <c r="AF73" s="19">
        <f t="shared" si="13"/>
        <v>15633</v>
      </c>
      <c r="AG73" s="82" t="s">
        <v>35</v>
      </c>
      <c r="AH73" s="35">
        <v>10090785601</v>
      </c>
      <c r="AI73" s="35" t="s">
        <v>251</v>
      </c>
      <c r="AJ73" s="65"/>
    </row>
    <row r="74" spans="1:36" s="20" customFormat="1" ht="30.75" customHeight="1">
      <c r="A74" s="21">
        <f t="shared" si="8"/>
        <v>64</v>
      </c>
      <c r="B74" s="27" t="s">
        <v>230</v>
      </c>
      <c r="C74" s="28" t="s">
        <v>231</v>
      </c>
      <c r="D74" s="28" t="s">
        <v>232</v>
      </c>
      <c r="E74" s="26" t="s">
        <v>40</v>
      </c>
      <c r="F74" s="31">
        <v>101413913099</v>
      </c>
      <c r="G74" s="26">
        <v>1116084882</v>
      </c>
      <c r="H74" s="30" t="s">
        <v>249</v>
      </c>
      <c r="I74" s="26" t="s">
        <v>236</v>
      </c>
      <c r="J74" s="37">
        <v>10075</v>
      </c>
      <c r="K74" s="37">
        <v>6717</v>
      </c>
      <c r="L74" s="37">
        <v>0</v>
      </c>
      <c r="M74" s="37">
        <v>807</v>
      </c>
      <c r="N74" s="38">
        <f t="shared" si="15"/>
        <v>17599</v>
      </c>
      <c r="O74" s="37">
        <v>161</v>
      </c>
      <c r="P74" s="18">
        <v>24</v>
      </c>
      <c r="Q74" s="18"/>
      <c r="R74" s="18">
        <f t="shared" ref="R74:R104" si="24">SUM(P74:Q74)</f>
        <v>24</v>
      </c>
      <c r="S74" s="18">
        <v>0</v>
      </c>
      <c r="T74" s="18"/>
      <c r="U74" s="22">
        <f t="shared" si="14"/>
        <v>9300</v>
      </c>
      <c r="V74" s="22">
        <f t="shared" si="16"/>
        <v>6200</v>
      </c>
      <c r="W74" s="22">
        <f t="shared" si="17"/>
        <v>0</v>
      </c>
      <c r="X74" s="22">
        <f t="shared" si="18"/>
        <v>745</v>
      </c>
      <c r="Y74" s="22">
        <f t="shared" si="19"/>
        <v>0</v>
      </c>
      <c r="Z74" s="22"/>
      <c r="AA74" s="24">
        <f t="shared" si="20"/>
        <v>16245</v>
      </c>
      <c r="AB74" s="25">
        <f t="shared" si="21"/>
        <v>1116</v>
      </c>
      <c r="AC74" s="25">
        <f t="shared" si="22"/>
        <v>122</v>
      </c>
      <c r="AD74" s="19">
        <f t="shared" si="23"/>
        <v>1238</v>
      </c>
      <c r="AE74" s="19"/>
      <c r="AF74" s="19">
        <f t="shared" si="13"/>
        <v>15007</v>
      </c>
      <c r="AG74" s="82" t="s">
        <v>35</v>
      </c>
      <c r="AH74" s="56" t="s">
        <v>309</v>
      </c>
      <c r="AI74" s="57" t="s">
        <v>251</v>
      </c>
      <c r="AJ74" s="65"/>
    </row>
    <row r="75" spans="1:36" s="20" customFormat="1" ht="30.75" customHeight="1">
      <c r="A75" s="21">
        <f t="shared" si="8"/>
        <v>65</v>
      </c>
      <c r="B75" s="27" t="s">
        <v>233</v>
      </c>
      <c r="C75" s="26" t="s">
        <v>234</v>
      </c>
      <c r="D75" s="26" t="s">
        <v>235</v>
      </c>
      <c r="E75" s="26" t="s">
        <v>40</v>
      </c>
      <c r="F75" s="32">
        <v>101844153088</v>
      </c>
      <c r="G75" s="26">
        <v>1116091119</v>
      </c>
      <c r="H75" s="29">
        <v>34926</v>
      </c>
      <c r="I75" s="29" t="s">
        <v>237</v>
      </c>
      <c r="J75" s="37">
        <v>10075</v>
      </c>
      <c r="K75" s="37">
        <v>6717</v>
      </c>
      <c r="L75" s="37">
        <v>0</v>
      </c>
      <c r="M75" s="37">
        <v>807</v>
      </c>
      <c r="N75" s="38">
        <f t="shared" si="15"/>
        <v>17599</v>
      </c>
      <c r="O75" s="37">
        <v>161</v>
      </c>
      <c r="P75" s="18">
        <v>26</v>
      </c>
      <c r="Q75" s="18"/>
      <c r="R75" s="18">
        <f t="shared" si="24"/>
        <v>26</v>
      </c>
      <c r="S75" s="18">
        <v>0</v>
      </c>
      <c r="T75" s="18"/>
      <c r="U75" s="22">
        <f t="shared" si="14"/>
        <v>10075</v>
      </c>
      <c r="V75" s="22">
        <f t="shared" si="16"/>
        <v>6717</v>
      </c>
      <c r="W75" s="22">
        <f t="shared" si="17"/>
        <v>0</v>
      </c>
      <c r="X75" s="22">
        <f t="shared" si="18"/>
        <v>807</v>
      </c>
      <c r="Y75" s="22">
        <f t="shared" si="19"/>
        <v>0</v>
      </c>
      <c r="Z75" s="22"/>
      <c r="AA75" s="24">
        <f t="shared" si="20"/>
        <v>17599</v>
      </c>
      <c r="AB75" s="25">
        <f t="shared" si="21"/>
        <v>1209</v>
      </c>
      <c r="AC75" s="25">
        <f t="shared" si="22"/>
        <v>132</v>
      </c>
      <c r="AD75" s="19">
        <f t="shared" si="23"/>
        <v>1341</v>
      </c>
      <c r="AE75" s="19"/>
      <c r="AF75" s="19">
        <f t="shared" si="13"/>
        <v>16258</v>
      </c>
      <c r="AG75" s="88" t="s">
        <v>35</v>
      </c>
      <c r="AH75" s="66">
        <v>10120040497</v>
      </c>
      <c r="AI75" s="66" t="s">
        <v>437</v>
      </c>
      <c r="AJ75" s="65"/>
    </row>
    <row r="76" spans="1:36" s="20" customFormat="1" ht="30.75" customHeight="1">
      <c r="A76" s="21">
        <f t="shared" ref="A76:A109" si="25">A75+1</f>
        <v>66</v>
      </c>
      <c r="B76" s="27" t="s">
        <v>326</v>
      </c>
      <c r="C76" s="34" t="s">
        <v>327</v>
      </c>
      <c r="D76" s="34" t="s">
        <v>328</v>
      </c>
      <c r="E76" s="26" t="s">
        <v>40</v>
      </c>
      <c r="F76" s="41">
        <v>101888993802</v>
      </c>
      <c r="G76" s="26">
        <v>1116153832</v>
      </c>
      <c r="H76" s="39">
        <v>32944</v>
      </c>
      <c r="I76" s="39">
        <v>44866</v>
      </c>
      <c r="J76" s="37">
        <v>10075</v>
      </c>
      <c r="K76" s="37">
        <v>6717</v>
      </c>
      <c r="L76" s="37">
        <v>0</v>
      </c>
      <c r="M76" s="37">
        <v>807</v>
      </c>
      <c r="N76" s="38">
        <f t="shared" si="15"/>
        <v>17599</v>
      </c>
      <c r="O76" s="37">
        <v>161</v>
      </c>
      <c r="P76" s="18">
        <v>26</v>
      </c>
      <c r="Q76" s="18"/>
      <c r="R76" s="18">
        <f t="shared" si="24"/>
        <v>26</v>
      </c>
      <c r="S76" s="18">
        <v>0</v>
      </c>
      <c r="T76" s="18"/>
      <c r="U76" s="22">
        <f t="shared" si="14"/>
        <v>10075</v>
      </c>
      <c r="V76" s="22">
        <f t="shared" si="16"/>
        <v>6717</v>
      </c>
      <c r="W76" s="22">
        <f t="shared" si="17"/>
        <v>0</v>
      </c>
      <c r="X76" s="22">
        <f t="shared" si="18"/>
        <v>807</v>
      </c>
      <c r="Y76" s="22">
        <f t="shared" si="19"/>
        <v>0</v>
      </c>
      <c r="Z76" s="22"/>
      <c r="AA76" s="24">
        <f t="shared" si="20"/>
        <v>17599</v>
      </c>
      <c r="AB76" s="25">
        <f t="shared" si="21"/>
        <v>1209</v>
      </c>
      <c r="AC76" s="25">
        <f t="shared" si="22"/>
        <v>132</v>
      </c>
      <c r="AD76" s="19">
        <f t="shared" si="23"/>
        <v>1341</v>
      </c>
      <c r="AE76" s="19"/>
      <c r="AF76" s="19">
        <f t="shared" si="13"/>
        <v>16258</v>
      </c>
      <c r="AG76" s="88" t="s">
        <v>35</v>
      </c>
      <c r="AH76" s="66">
        <v>10126998262</v>
      </c>
      <c r="AI76" s="66" t="s">
        <v>269</v>
      </c>
    </row>
    <row r="77" spans="1:36" s="20" customFormat="1" ht="30.75" customHeight="1">
      <c r="A77" s="21">
        <f t="shared" si="25"/>
        <v>67</v>
      </c>
      <c r="B77" s="27" t="s">
        <v>334</v>
      </c>
      <c r="C77" s="34" t="s">
        <v>335</v>
      </c>
      <c r="D77" s="34" t="s">
        <v>336</v>
      </c>
      <c r="E77" s="26" t="s">
        <v>40</v>
      </c>
      <c r="F77" s="41">
        <v>101903671354</v>
      </c>
      <c r="G77" s="26">
        <v>1116179560</v>
      </c>
      <c r="H77" s="43" t="s">
        <v>338</v>
      </c>
      <c r="I77" s="34" t="s">
        <v>337</v>
      </c>
      <c r="J77" s="37">
        <v>10075</v>
      </c>
      <c r="K77" s="37">
        <v>6717</v>
      </c>
      <c r="L77" s="37">
        <v>0</v>
      </c>
      <c r="M77" s="37">
        <v>807</v>
      </c>
      <c r="N77" s="38">
        <f t="shared" si="15"/>
        <v>17599</v>
      </c>
      <c r="O77" s="37">
        <v>161</v>
      </c>
      <c r="P77" s="18">
        <v>24</v>
      </c>
      <c r="Q77" s="18"/>
      <c r="R77" s="18">
        <f t="shared" si="24"/>
        <v>24</v>
      </c>
      <c r="S77" s="18">
        <v>0</v>
      </c>
      <c r="T77" s="18"/>
      <c r="U77" s="22">
        <f t="shared" si="14"/>
        <v>9300</v>
      </c>
      <c r="V77" s="22">
        <f t="shared" si="16"/>
        <v>6200</v>
      </c>
      <c r="W77" s="22">
        <f t="shared" si="17"/>
        <v>0</v>
      </c>
      <c r="X77" s="22">
        <f t="shared" si="18"/>
        <v>745</v>
      </c>
      <c r="Y77" s="22">
        <f t="shared" si="19"/>
        <v>0</v>
      </c>
      <c r="Z77" s="22"/>
      <c r="AA77" s="24">
        <f t="shared" si="20"/>
        <v>16245</v>
      </c>
      <c r="AB77" s="25">
        <f t="shared" si="21"/>
        <v>1116</v>
      </c>
      <c r="AC77" s="25">
        <f t="shared" si="22"/>
        <v>122</v>
      </c>
      <c r="AD77" s="19">
        <f t="shared" si="23"/>
        <v>1238</v>
      </c>
      <c r="AE77" s="19"/>
      <c r="AF77" s="19">
        <f t="shared" si="13"/>
        <v>15007</v>
      </c>
      <c r="AG77" s="88" t="s">
        <v>35</v>
      </c>
      <c r="AH77" s="66">
        <v>10123088788</v>
      </c>
      <c r="AI77" s="66" t="s">
        <v>439</v>
      </c>
    </row>
    <row r="78" spans="1:36" s="20" customFormat="1" ht="30" customHeight="1">
      <c r="A78" s="21">
        <f t="shared" si="25"/>
        <v>68</v>
      </c>
      <c r="B78" s="42" t="s">
        <v>388</v>
      </c>
      <c r="C78" s="34" t="s">
        <v>38</v>
      </c>
      <c r="D78" s="34" t="s">
        <v>345</v>
      </c>
      <c r="E78" s="34" t="s">
        <v>40</v>
      </c>
      <c r="F78" s="48">
        <v>101584733684</v>
      </c>
      <c r="G78" s="26">
        <v>1116206899</v>
      </c>
      <c r="H78" s="39" t="s">
        <v>372</v>
      </c>
      <c r="I78" s="34" t="s">
        <v>365</v>
      </c>
      <c r="J78" s="37">
        <v>10075</v>
      </c>
      <c r="K78" s="37">
        <v>6717</v>
      </c>
      <c r="L78" s="37">
        <v>0</v>
      </c>
      <c r="M78" s="37">
        <v>807</v>
      </c>
      <c r="N78" s="38">
        <f t="shared" si="15"/>
        <v>17599</v>
      </c>
      <c r="O78" s="37">
        <v>161</v>
      </c>
      <c r="P78" s="18">
        <v>24</v>
      </c>
      <c r="Q78" s="18"/>
      <c r="R78" s="18">
        <f t="shared" si="24"/>
        <v>24</v>
      </c>
      <c r="S78" s="18">
        <v>0</v>
      </c>
      <c r="T78" s="18"/>
      <c r="U78" s="22">
        <f t="shared" ref="U78:U95" si="26">ROUND(J78/$D$4*R78,0)</f>
        <v>9300</v>
      </c>
      <c r="V78" s="22">
        <f t="shared" ref="V78:V95" si="27">ROUND(K78/$D$4*R78,0)</f>
        <v>6200</v>
      </c>
      <c r="W78" s="22">
        <f t="shared" ref="W78:W95" si="28">L78/$D$4*R78</f>
        <v>0</v>
      </c>
      <c r="X78" s="22">
        <f t="shared" ref="X78:X95" si="29">ROUND(M78/$D$4*R78,0)</f>
        <v>745</v>
      </c>
      <c r="Y78" s="22">
        <f t="shared" ref="Y78:Y95" si="30">ROUND(O78*S78,0)</f>
        <v>0</v>
      </c>
      <c r="Z78" s="22"/>
      <c r="AA78" s="24">
        <f t="shared" ref="AA78:AA95" si="31">+U78+V78+W78+X78+Y78+Z78</f>
        <v>16245</v>
      </c>
      <c r="AB78" s="25">
        <f t="shared" ref="AB78:AB89" si="32">ROUND(U78*12%,0)</f>
        <v>1116</v>
      </c>
      <c r="AC78" s="25">
        <f t="shared" ref="AC78:AC95" si="33">+CEILING(AA78*0.75%,1)</f>
        <v>122</v>
      </c>
      <c r="AD78" s="19">
        <f t="shared" ref="AD78:AD95" si="34">+AC78+AB78</f>
        <v>1238</v>
      </c>
      <c r="AE78" s="19"/>
      <c r="AF78" s="19">
        <f t="shared" ref="AF78:AF88" si="35">AA78-AD78+AE78</f>
        <v>15007</v>
      </c>
      <c r="AG78" s="88" t="s">
        <v>35</v>
      </c>
      <c r="AH78" s="66">
        <v>10120040475</v>
      </c>
      <c r="AI78" s="66" t="s">
        <v>437</v>
      </c>
    </row>
    <row r="79" spans="1:36" s="20" customFormat="1" ht="30" customHeight="1">
      <c r="A79" s="21">
        <f t="shared" si="25"/>
        <v>69</v>
      </c>
      <c r="B79" s="42" t="s">
        <v>389</v>
      </c>
      <c r="C79" s="34" t="s">
        <v>346</v>
      </c>
      <c r="D79" s="34" t="s">
        <v>347</v>
      </c>
      <c r="E79" s="34" t="s">
        <v>40</v>
      </c>
      <c r="F79" s="48">
        <v>101606373968</v>
      </c>
      <c r="G79" s="26">
        <v>1116206934</v>
      </c>
      <c r="H79" s="39" t="s">
        <v>373</v>
      </c>
      <c r="I79" s="34" t="s">
        <v>365</v>
      </c>
      <c r="J79" s="37">
        <v>10075</v>
      </c>
      <c r="K79" s="37">
        <v>6717</v>
      </c>
      <c r="L79" s="37">
        <v>0</v>
      </c>
      <c r="M79" s="37">
        <v>807</v>
      </c>
      <c r="N79" s="38">
        <f t="shared" si="15"/>
        <v>17599</v>
      </c>
      <c r="O79" s="37">
        <v>161</v>
      </c>
      <c r="P79" s="18">
        <v>26</v>
      </c>
      <c r="Q79" s="18"/>
      <c r="R79" s="18">
        <f t="shared" si="24"/>
        <v>26</v>
      </c>
      <c r="S79" s="18">
        <v>0</v>
      </c>
      <c r="T79" s="18"/>
      <c r="U79" s="22">
        <f t="shared" si="26"/>
        <v>10075</v>
      </c>
      <c r="V79" s="22">
        <f t="shared" si="27"/>
        <v>6717</v>
      </c>
      <c r="W79" s="22">
        <f t="shared" si="28"/>
        <v>0</v>
      </c>
      <c r="X79" s="22">
        <f t="shared" si="29"/>
        <v>807</v>
      </c>
      <c r="Y79" s="22">
        <f t="shared" si="30"/>
        <v>0</v>
      </c>
      <c r="Z79" s="22"/>
      <c r="AA79" s="24">
        <f t="shared" si="31"/>
        <v>17599</v>
      </c>
      <c r="AB79" s="25">
        <f t="shared" si="32"/>
        <v>1209</v>
      </c>
      <c r="AC79" s="25">
        <f t="shared" si="33"/>
        <v>132</v>
      </c>
      <c r="AD79" s="19">
        <f t="shared" si="34"/>
        <v>1341</v>
      </c>
      <c r="AE79" s="19"/>
      <c r="AF79" s="19">
        <f t="shared" si="35"/>
        <v>16258</v>
      </c>
      <c r="AG79" s="88" t="s">
        <v>35</v>
      </c>
      <c r="AH79" s="66">
        <v>10126895132</v>
      </c>
      <c r="AI79" s="66" t="s">
        <v>439</v>
      </c>
    </row>
    <row r="80" spans="1:36" s="20" customFormat="1" ht="30" customHeight="1">
      <c r="A80" s="21">
        <f t="shared" si="25"/>
        <v>70</v>
      </c>
      <c r="B80" s="42" t="s">
        <v>390</v>
      </c>
      <c r="C80" s="34" t="s">
        <v>348</v>
      </c>
      <c r="D80" s="34" t="s">
        <v>349</v>
      </c>
      <c r="E80" s="34" t="s">
        <v>40</v>
      </c>
      <c r="F80" s="48">
        <v>101922436756</v>
      </c>
      <c r="G80" s="26">
        <v>1116206944</v>
      </c>
      <c r="H80" s="39" t="s">
        <v>374</v>
      </c>
      <c r="I80" s="34" t="s">
        <v>366</v>
      </c>
      <c r="J80" s="37">
        <v>10075</v>
      </c>
      <c r="K80" s="37">
        <v>6717</v>
      </c>
      <c r="L80" s="37">
        <v>0</v>
      </c>
      <c r="M80" s="37">
        <v>807</v>
      </c>
      <c r="N80" s="38">
        <f t="shared" si="15"/>
        <v>17599</v>
      </c>
      <c r="O80" s="37">
        <v>161</v>
      </c>
      <c r="P80" s="18">
        <v>25</v>
      </c>
      <c r="Q80" s="18"/>
      <c r="R80" s="18">
        <f t="shared" si="24"/>
        <v>25</v>
      </c>
      <c r="S80" s="18">
        <v>8</v>
      </c>
      <c r="T80" s="18"/>
      <c r="U80" s="22">
        <f t="shared" si="26"/>
        <v>9688</v>
      </c>
      <c r="V80" s="22">
        <f t="shared" si="27"/>
        <v>6459</v>
      </c>
      <c r="W80" s="22">
        <f t="shared" si="28"/>
        <v>0</v>
      </c>
      <c r="X80" s="22">
        <f t="shared" si="29"/>
        <v>776</v>
      </c>
      <c r="Y80" s="22">
        <f t="shared" si="30"/>
        <v>1288</v>
      </c>
      <c r="Z80" s="22"/>
      <c r="AA80" s="24">
        <f t="shared" si="31"/>
        <v>18211</v>
      </c>
      <c r="AB80" s="25">
        <f t="shared" si="32"/>
        <v>1163</v>
      </c>
      <c r="AC80" s="25">
        <f t="shared" si="33"/>
        <v>137</v>
      </c>
      <c r="AD80" s="19">
        <f t="shared" si="34"/>
        <v>1300</v>
      </c>
      <c r="AE80" s="19"/>
      <c r="AF80" s="19">
        <f t="shared" si="35"/>
        <v>16911</v>
      </c>
      <c r="AG80" s="88" t="s">
        <v>35</v>
      </c>
      <c r="AH80" s="66">
        <v>10123088799</v>
      </c>
      <c r="AI80" s="66" t="s">
        <v>439</v>
      </c>
    </row>
    <row r="81" spans="1:35" s="20" customFormat="1" ht="30" customHeight="1">
      <c r="A81" s="21">
        <f t="shared" si="25"/>
        <v>71</v>
      </c>
      <c r="B81" s="42" t="s">
        <v>391</v>
      </c>
      <c r="C81" s="34" t="s">
        <v>350</v>
      </c>
      <c r="D81" s="34" t="s">
        <v>351</v>
      </c>
      <c r="E81" s="34" t="s">
        <v>40</v>
      </c>
      <c r="F81" s="48">
        <v>101597342013</v>
      </c>
      <c r="G81" s="26">
        <v>1116206951</v>
      </c>
      <c r="H81" s="39" t="s">
        <v>375</v>
      </c>
      <c r="I81" s="34" t="s">
        <v>367</v>
      </c>
      <c r="J81" s="37">
        <v>10075</v>
      </c>
      <c r="K81" s="37">
        <v>6717</v>
      </c>
      <c r="L81" s="37">
        <v>0</v>
      </c>
      <c r="M81" s="37">
        <v>807</v>
      </c>
      <c r="N81" s="38">
        <f t="shared" si="15"/>
        <v>17599</v>
      </c>
      <c r="O81" s="37">
        <v>161</v>
      </c>
      <c r="P81" s="18">
        <v>26</v>
      </c>
      <c r="Q81" s="18"/>
      <c r="R81" s="18">
        <f t="shared" si="24"/>
        <v>26</v>
      </c>
      <c r="S81" s="18">
        <v>0</v>
      </c>
      <c r="T81" s="18"/>
      <c r="U81" s="22">
        <f t="shared" si="26"/>
        <v>10075</v>
      </c>
      <c r="V81" s="22">
        <f t="shared" si="27"/>
        <v>6717</v>
      </c>
      <c r="W81" s="22">
        <f t="shared" si="28"/>
        <v>0</v>
      </c>
      <c r="X81" s="22">
        <f t="shared" si="29"/>
        <v>807</v>
      </c>
      <c r="Y81" s="22">
        <f t="shared" si="30"/>
        <v>0</v>
      </c>
      <c r="Z81" s="22"/>
      <c r="AA81" s="24">
        <f t="shared" si="31"/>
        <v>17599</v>
      </c>
      <c r="AB81" s="25">
        <f t="shared" si="32"/>
        <v>1209</v>
      </c>
      <c r="AC81" s="25">
        <f t="shared" si="33"/>
        <v>132</v>
      </c>
      <c r="AD81" s="19">
        <f t="shared" si="34"/>
        <v>1341</v>
      </c>
      <c r="AE81" s="19"/>
      <c r="AF81" s="19">
        <f t="shared" si="35"/>
        <v>16258</v>
      </c>
      <c r="AG81" s="88" t="s">
        <v>35</v>
      </c>
      <c r="AH81" s="66">
        <v>10120040533</v>
      </c>
      <c r="AI81" s="66" t="s">
        <v>437</v>
      </c>
    </row>
    <row r="82" spans="1:35" s="20" customFormat="1" ht="30" customHeight="1">
      <c r="A82" s="21">
        <f t="shared" si="25"/>
        <v>72</v>
      </c>
      <c r="B82" s="42" t="s">
        <v>392</v>
      </c>
      <c r="C82" s="34" t="s">
        <v>352</v>
      </c>
      <c r="D82" s="34" t="s">
        <v>353</v>
      </c>
      <c r="E82" s="34" t="s">
        <v>40</v>
      </c>
      <c r="F82" s="48">
        <v>101922436760</v>
      </c>
      <c r="G82" s="26">
        <v>1116206963</v>
      </c>
      <c r="H82" s="39" t="s">
        <v>376</v>
      </c>
      <c r="I82" s="34" t="s">
        <v>367</v>
      </c>
      <c r="J82" s="37">
        <v>10075</v>
      </c>
      <c r="K82" s="37">
        <v>6717</v>
      </c>
      <c r="L82" s="37">
        <v>0</v>
      </c>
      <c r="M82" s="37">
        <v>807</v>
      </c>
      <c r="N82" s="38">
        <f t="shared" si="15"/>
        <v>17599</v>
      </c>
      <c r="O82" s="37">
        <v>161</v>
      </c>
      <c r="P82" s="18">
        <v>25</v>
      </c>
      <c r="Q82" s="18"/>
      <c r="R82" s="18">
        <f t="shared" si="24"/>
        <v>25</v>
      </c>
      <c r="S82" s="18">
        <v>0</v>
      </c>
      <c r="T82" s="18"/>
      <c r="U82" s="22">
        <f t="shared" si="26"/>
        <v>9688</v>
      </c>
      <c r="V82" s="22">
        <f t="shared" si="27"/>
        <v>6459</v>
      </c>
      <c r="W82" s="22">
        <f t="shared" si="28"/>
        <v>0</v>
      </c>
      <c r="X82" s="22">
        <f t="shared" si="29"/>
        <v>776</v>
      </c>
      <c r="Y82" s="22">
        <f t="shared" si="30"/>
        <v>0</v>
      </c>
      <c r="Z82" s="22"/>
      <c r="AA82" s="24">
        <f t="shared" si="31"/>
        <v>16923</v>
      </c>
      <c r="AB82" s="25">
        <f t="shared" si="32"/>
        <v>1163</v>
      </c>
      <c r="AC82" s="25">
        <f t="shared" si="33"/>
        <v>127</v>
      </c>
      <c r="AD82" s="19">
        <f t="shared" si="34"/>
        <v>1290</v>
      </c>
      <c r="AE82" s="19"/>
      <c r="AF82" s="19">
        <f t="shared" si="35"/>
        <v>15633</v>
      </c>
      <c r="AG82" s="88" t="s">
        <v>35</v>
      </c>
      <c r="AH82" s="66">
        <v>10120040522</v>
      </c>
      <c r="AI82" s="66" t="s">
        <v>437</v>
      </c>
    </row>
    <row r="83" spans="1:35" s="20" customFormat="1" ht="30" customHeight="1">
      <c r="A83" s="21">
        <f t="shared" si="25"/>
        <v>73</v>
      </c>
      <c r="B83" s="42" t="s">
        <v>393</v>
      </c>
      <c r="C83" s="34" t="s">
        <v>354</v>
      </c>
      <c r="D83" s="34" t="s">
        <v>223</v>
      </c>
      <c r="E83" s="34" t="s">
        <v>40</v>
      </c>
      <c r="F83" s="48">
        <v>101934896075</v>
      </c>
      <c r="G83" s="26">
        <v>1116229843</v>
      </c>
      <c r="H83" s="39" t="s">
        <v>377</v>
      </c>
      <c r="I83" s="34" t="s">
        <v>368</v>
      </c>
      <c r="J83" s="37">
        <v>10075</v>
      </c>
      <c r="K83" s="37">
        <v>6717</v>
      </c>
      <c r="L83" s="37">
        <v>0</v>
      </c>
      <c r="M83" s="37">
        <v>807</v>
      </c>
      <c r="N83" s="38">
        <f t="shared" si="15"/>
        <v>17599</v>
      </c>
      <c r="O83" s="37">
        <v>161</v>
      </c>
      <c r="P83" s="18">
        <v>24</v>
      </c>
      <c r="Q83" s="18"/>
      <c r="R83" s="18">
        <f t="shared" si="24"/>
        <v>24</v>
      </c>
      <c r="S83" s="18">
        <v>0</v>
      </c>
      <c r="T83" s="18"/>
      <c r="U83" s="22">
        <f t="shared" si="26"/>
        <v>9300</v>
      </c>
      <c r="V83" s="22">
        <f t="shared" si="27"/>
        <v>6200</v>
      </c>
      <c r="W83" s="22">
        <f t="shared" si="28"/>
        <v>0</v>
      </c>
      <c r="X83" s="22">
        <f t="shared" si="29"/>
        <v>745</v>
      </c>
      <c r="Y83" s="22">
        <f t="shared" si="30"/>
        <v>0</v>
      </c>
      <c r="Z83" s="22"/>
      <c r="AA83" s="24">
        <f t="shared" si="31"/>
        <v>16245</v>
      </c>
      <c r="AB83" s="25">
        <f t="shared" si="32"/>
        <v>1116</v>
      </c>
      <c r="AC83" s="25">
        <f t="shared" si="33"/>
        <v>122</v>
      </c>
      <c r="AD83" s="19">
        <f t="shared" si="34"/>
        <v>1238</v>
      </c>
      <c r="AE83" s="19"/>
      <c r="AF83" s="19">
        <f t="shared" si="35"/>
        <v>15007</v>
      </c>
      <c r="AG83" s="88" t="s">
        <v>35</v>
      </c>
      <c r="AH83" s="66">
        <v>10123088857</v>
      </c>
      <c r="AI83" s="66" t="s">
        <v>439</v>
      </c>
    </row>
    <row r="84" spans="1:35" s="20" customFormat="1" ht="30" customHeight="1">
      <c r="A84" s="21">
        <f t="shared" si="25"/>
        <v>74</v>
      </c>
      <c r="B84" s="42" t="s">
        <v>394</v>
      </c>
      <c r="C84" s="34" t="s">
        <v>355</v>
      </c>
      <c r="D84" s="34" t="s">
        <v>356</v>
      </c>
      <c r="E84" s="34" t="s">
        <v>40</v>
      </c>
      <c r="F84" s="48">
        <v>101473967221</v>
      </c>
      <c r="G84" s="26">
        <v>1116206999</v>
      </c>
      <c r="H84" s="39" t="s">
        <v>378</v>
      </c>
      <c r="I84" s="34" t="s">
        <v>369</v>
      </c>
      <c r="J84" s="37">
        <v>10075</v>
      </c>
      <c r="K84" s="37">
        <v>6717</v>
      </c>
      <c r="L84" s="37">
        <v>0</v>
      </c>
      <c r="M84" s="37">
        <v>807</v>
      </c>
      <c r="N84" s="38">
        <f t="shared" si="15"/>
        <v>17599</v>
      </c>
      <c r="O84" s="37">
        <v>161</v>
      </c>
      <c r="P84" s="18">
        <v>24</v>
      </c>
      <c r="Q84" s="18"/>
      <c r="R84" s="18">
        <f t="shared" si="24"/>
        <v>24</v>
      </c>
      <c r="S84" s="18">
        <v>0</v>
      </c>
      <c r="T84" s="18"/>
      <c r="U84" s="22">
        <f t="shared" si="26"/>
        <v>9300</v>
      </c>
      <c r="V84" s="22">
        <f t="shared" si="27"/>
        <v>6200</v>
      </c>
      <c r="W84" s="22">
        <f t="shared" si="28"/>
        <v>0</v>
      </c>
      <c r="X84" s="22">
        <f t="shared" si="29"/>
        <v>745</v>
      </c>
      <c r="Y84" s="22">
        <f t="shared" si="30"/>
        <v>0</v>
      </c>
      <c r="Z84" s="22"/>
      <c r="AA84" s="24">
        <f t="shared" si="31"/>
        <v>16245</v>
      </c>
      <c r="AB84" s="25">
        <f t="shared" si="32"/>
        <v>1116</v>
      </c>
      <c r="AC84" s="25">
        <f t="shared" si="33"/>
        <v>122</v>
      </c>
      <c r="AD84" s="19">
        <f t="shared" si="34"/>
        <v>1238</v>
      </c>
      <c r="AE84" s="19"/>
      <c r="AF84" s="19">
        <f t="shared" si="35"/>
        <v>15007</v>
      </c>
      <c r="AG84" s="88" t="s">
        <v>35</v>
      </c>
      <c r="AH84" s="66">
        <v>10123088813</v>
      </c>
      <c r="AI84" s="66" t="s">
        <v>439</v>
      </c>
    </row>
    <row r="85" spans="1:35" s="20" customFormat="1" ht="30" customHeight="1">
      <c r="A85" s="21">
        <f t="shared" si="25"/>
        <v>75</v>
      </c>
      <c r="B85" s="42" t="s">
        <v>395</v>
      </c>
      <c r="C85" s="34" t="s">
        <v>357</v>
      </c>
      <c r="D85" s="34" t="s">
        <v>358</v>
      </c>
      <c r="E85" s="34" t="s">
        <v>40</v>
      </c>
      <c r="F85" s="48">
        <v>101684850529</v>
      </c>
      <c r="G85" s="26">
        <v>1116207012</v>
      </c>
      <c r="H85" s="39" t="s">
        <v>379</v>
      </c>
      <c r="I85" s="34" t="s">
        <v>369</v>
      </c>
      <c r="J85" s="37">
        <v>10075</v>
      </c>
      <c r="K85" s="37">
        <v>6717</v>
      </c>
      <c r="L85" s="37">
        <v>0</v>
      </c>
      <c r="M85" s="37">
        <v>807</v>
      </c>
      <c r="N85" s="38">
        <f t="shared" si="15"/>
        <v>17599</v>
      </c>
      <c r="O85" s="37">
        <v>161</v>
      </c>
      <c r="P85" s="18">
        <v>21</v>
      </c>
      <c r="Q85" s="18"/>
      <c r="R85" s="18">
        <f t="shared" si="24"/>
        <v>21</v>
      </c>
      <c r="S85" s="18">
        <v>0</v>
      </c>
      <c r="T85" s="18"/>
      <c r="U85" s="22">
        <f t="shared" si="26"/>
        <v>8138</v>
      </c>
      <c r="V85" s="22">
        <f t="shared" si="27"/>
        <v>5425</v>
      </c>
      <c r="W85" s="22">
        <f t="shared" si="28"/>
        <v>0</v>
      </c>
      <c r="X85" s="22">
        <f t="shared" si="29"/>
        <v>652</v>
      </c>
      <c r="Y85" s="22">
        <f t="shared" si="30"/>
        <v>0</v>
      </c>
      <c r="Z85" s="22"/>
      <c r="AA85" s="24">
        <f t="shared" si="31"/>
        <v>14215</v>
      </c>
      <c r="AB85" s="25">
        <f t="shared" si="32"/>
        <v>977</v>
      </c>
      <c r="AC85" s="25">
        <f t="shared" si="33"/>
        <v>107</v>
      </c>
      <c r="AD85" s="19">
        <f t="shared" si="34"/>
        <v>1084</v>
      </c>
      <c r="AE85" s="19"/>
      <c r="AF85" s="19">
        <f t="shared" si="35"/>
        <v>13131</v>
      </c>
      <c r="AG85" s="88" t="s">
        <v>35</v>
      </c>
      <c r="AH85" s="66">
        <v>10123088846</v>
      </c>
      <c r="AI85" s="66" t="s">
        <v>439</v>
      </c>
    </row>
    <row r="86" spans="1:35" s="20" customFormat="1" ht="30" customHeight="1">
      <c r="A86" s="21">
        <f t="shared" si="25"/>
        <v>76</v>
      </c>
      <c r="B86" s="42" t="s">
        <v>396</v>
      </c>
      <c r="C86" s="34" t="s">
        <v>359</v>
      </c>
      <c r="D86" s="34" t="s">
        <v>360</v>
      </c>
      <c r="E86" s="34" t="s">
        <v>40</v>
      </c>
      <c r="F86" s="48">
        <v>101922455870</v>
      </c>
      <c r="G86" s="26">
        <v>1116207023</v>
      </c>
      <c r="H86" s="39" t="s">
        <v>380</v>
      </c>
      <c r="I86" s="34" t="s">
        <v>369</v>
      </c>
      <c r="J86" s="37">
        <v>10075</v>
      </c>
      <c r="K86" s="37">
        <v>6717</v>
      </c>
      <c r="L86" s="37">
        <v>0</v>
      </c>
      <c r="M86" s="37">
        <v>807</v>
      </c>
      <c r="N86" s="38">
        <f t="shared" si="15"/>
        <v>17599</v>
      </c>
      <c r="O86" s="37">
        <v>161</v>
      </c>
      <c r="P86" s="18">
        <v>24</v>
      </c>
      <c r="Q86" s="18"/>
      <c r="R86" s="18">
        <f t="shared" si="24"/>
        <v>24</v>
      </c>
      <c r="S86" s="18">
        <v>0</v>
      </c>
      <c r="T86" s="18"/>
      <c r="U86" s="22">
        <f t="shared" si="26"/>
        <v>9300</v>
      </c>
      <c r="V86" s="22">
        <f t="shared" si="27"/>
        <v>6200</v>
      </c>
      <c r="W86" s="22">
        <f t="shared" si="28"/>
        <v>0</v>
      </c>
      <c r="X86" s="22">
        <f t="shared" si="29"/>
        <v>745</v>
      </c>
      <c r="Y86" s="22">
        <f t="shared" si="30"/>
        <v>0</v>
      </c>
      <c r="Z86" s="22"/>
      <c r="AA86" s="24">
        <f t="shared" si="31"/>
        <v>16245</v>
      </c>
      <c r="AB86" s="25">
        <f t="shared" si="32"/>
        <v>1116</v>
      </c>
      <c r="AC86" s="25">
        <f t="shared" si="33"/>
        <v>122</v>
      </c>
      <c r="AD86" s="19">
        <f t="shared" si="34"/>
        <v>1238</v>
      </c>
      <c r="AE86" s="19"/>
      <c r="AF86" s="19">
        <f t="shared" si="35"/>
        <v>15007</v>
      </c>
      <c r="AG86" s="88" t="s">
        <v>35</v>
      </c>
      <c r="AH86" s="66">
        <v>10123088777</v>
      </c>
      <c r="AI86" s="66" t="s">
        <v>439</v>
      </c>
    </row>
    <row r="87" spans="1:35" s="20" customFormat="1" ht="30" customHeight="1">
      <c r="A87" s="21">
        <f t="shared" si="25"/>
        <v>77</v>
      </c>
      <c r="B87" s="42" t="s">
        <v>397</v>
      </c>
      <c r="C87" s="34" t="s">
        <v>361</v>
      </c>
      <c r="D87" s="34" t="s">
        <v>362</v>
      </c>
      <c r="E87" s="34" t="s">
        <v>40</v>
      </c>
      <c r="F87" s="48">
        <v>100991951099</v>
      </c>
      <c r="G87" s="26">
        <v>1116207033</v>
      </c>
      <c r="H87" s="39" t="s">
        <v>381</v>
      </c>
      <c r="I87" s="34" t="s">
        <v>369</v>
      </c>
      <c r="J87" s="37">
        <v>10075</v>
      </c>
      <c r="K87" s="37">
        <v>6717</v>
      </c>
      <c r="L87" s="37">
        <v>0</v>
      </c>
      <c r="M87" s="37">
        <v>807</v>
      </c>
      <c r="N87" s="38">
        <f t="shared" si="15"/>
        <v>17599</v>
      </c>
      <c r="O87" s="37">
        <v>161</v>
      </c>
      <c r="P87" s="18">
        <v>16</v>
      </c>
      <c r="Q87" s="18"/>
      <c r="R87" s="18">
        <f t="shared" si="24"/>
        <v>16</v>
      </c>
      <c r="S87" s="18">
        <v>0</v>
      </c>
      <c r="T87" s="18"/>
      <c r="U87" s="22">
        <f t="shared" si="26"/>
        <v>6200</v>
      </c>
      <c r="V87" s="22">
        <f t="shared" si="27"/>
        <v>4134</v>
      </c>
      <c r="W87" s="22">
        <f t="shared" si="28"/>
        <v>0</v>
      </c>
      <c r="X87" s="22">
        <f t="shared" si="29"/>
        <v>497</v>
      </c>
      <c r="Y87" s="22">
        <f t="shared" si="30"/>
        <v>0</v>
      </c>
      <c r="Z87" s="22"/>
      <c r="AA87" s="24">
        <f t="shared" si="31"/>
        <v>10831</v>
      </c>
      <c r="AB87" s="25">
        <f t="shared" si="32"/>
        <v>744</v>
      </c>
      <c r="AC87" s="25">
        <f t="shared" si="33"/>
        <v>82</v>
      </c>
      <c r="AD87" s="19">
        <f t="shared" si="34"/>
        <v>826</v>
      </c>
      <c r="AE87" s="19"/>
      <c r="AF87" s="19">
        <f t="shared" si="35"/>
        <v>10005</v>
      </c>
      <c r="AG87" s="87" t="s">
        <v>472</v>
      </c>
      <c r="AH87" s="46">
        <v>358102010986181</v>
      </c>
      <c r="AI87" s="46" t="s">
        <v>385</v>
      </c>
    </row>
    <row r="88" spans="1:35" s="20" customFormat="1" ht="30" customHeight="1">
      <c r="A88" s="21">
        <f t="shared" si="25"/>
        <v>78</v>
      </c>
      <c r="B88" s="42" t="s">
        <v>398</v>
      </c>
      <c r="C88" s="34" t="s">
        <v>363</v>
      </c>
      <c r="D88" s="34" t="s">
        <v>364</v>
      </c>
      <c r="E88" s="34" t="s">
        <v>40</v>
      </c>
      <c r="F88" s="48">
        <v>101820164116</v>
      </c>
      <c r="G88" s="26">
        <v>1116207044</v>
      </c>
      <c r="H88" s="39" t="s">
        <v>382</v>
      </c>
      <c r="I88" s="34" t="s">
        <v>370</v>
      </c>
      <c r="J88" s="37">
        <v>10075</v>
      </c>
      <c r="K88" s="37">
        <v>6717</v>
      </c>
      <c r="L88" s="37">
        <v>0</v>
      </c>
      <c r="M88" s="37">
        <v>807</v>
      </c>
      <c r="N88" s="38">
        <f t="shared" si="15"/>
        <v>17599</v>
      </c>
      <c r="O88" s="37">
        <v>161</v>
      </c>
      <c r="P88" s="18">
        <v>24</v>
      </c>
      <c r="Q88" s="18"/>
      <c r="R88" s="18">
        <f t="shared" si="24"/>
        <v>24</v>
      </c>
      <c r="S88" s="18">
        <v>0</v>
      </c>
      <c r="T88" s="18"/>
      <c r="U88" s="22">
        <f t="shared" si="26"/>
        <v>9300</v>
      </c>
      <c r="V88" s="22">
        <f t="shared" si="27"/>
        <v>6200</v>
      </c>
      <c r="W88" s="22">
        <f t="shared" si="28"/>
        <v>0</v>
      </c>
      <c r="X88" s="22">
        <f t="shared" si="29"/>
        <v>745</v>
      </c>
      <c r="Y88" s="22">
        <f t="shared" si="30"/>
        <v>0</v>
      </c>
      <c r="Z88" s="22"/>
      <c r="AA88" s="24">
        <f t="shared" si="31"/>
        <v>16245</v>
      </c>
      <c r="AB88" s="25">
        <f t="shared" si="32"/>
        <v>1116</v>
      </c>
      <c r="AC88" s="25">
        <f t="shared" si="33"/>
        <v>122</v>
      </c>
      <c r="AD88" s="19">
        <f t="shared" si="34"/>
        <v>1238</v>
      </c>
      <c r="AE88" s="19"/>
      <c r="AF88" s="19">
        <f t="shared" si="35"/>
        <v>15007</v>
      </c>
      <c r="AG88" s="87" t="s">
        <v>472</v>
      </c>
      <c r="AH88" s="46">
        <v>405602010672928</v>
      </c>
      <c r="AI88" s="46" t="s">
        <v>386</v>
      </c>
    </row>
    <row r="89" spans="1:35" s="20" customFormat="1" ht="30" customHeight="1">
      <c r="A89" s="21">
        <f t="shared" si="25"/>
        <v>79</v>
      </c>
      <c r="B89" s="36" t="s">
        <v>399</v>
      </c>
      <c r="C89" s="26" t="s">
        <v>400</v>
      </c>
      <c r="D89" s="26" t="s">
        <v>401</v>
      </c>
      <c r="E89" s="26" t="s">
        <v>40</v>
      </c>
      <c r="F89" s="48">
        <v>101698588813</v>
      </c>
      <c r="G89" s="26">
        <v>1116085079</v>
      </c>
      <c r="H89" s="29">
        <v>35797</v>
      </c>
      <c r="I89" s="26" t="s">
        <v>236</v>
      </c>
      <c r="J89" s="37">
        <v>10075</v>
      </c>
      <c r="K89" s="37">
        <v>6717</v>
      </c>
      <c r="L89" s="37">
        <v>0</v>
      </c>
      <c r="M89" s="37">
        <v>807</v>
      </c>
      <c r="N89" s="38">
        <f t="shared" si="15"/>
        <v>17599</v>
      </c>
      <c r="O89" s="37">
        <v>161</v>
      </c>
      <c r="P89" s="18">
        <v>21</v>
      </c>
      <c r="Q89" s="18"/>
      <c r="R89" s="18">
        <f t="shared" si="24"/>
        <v>21</v>
      </c>
      <c r="S89" s="18">
        <v>0</v>
      </c>
      <c r="T89" s="18"/>
      <c r="U89" s="22">
        <f t="shared" si="26"/>
        <v>8138</v>
      </c>
      <c r="V89" s="22">
        <f t="shared" si="27"/>
        <v>5425</v>
      </c>
      <c r="W89" s="22">
        <f t="shared" si="28"/>
        <v>0</v>
      </c>
      <c r="X89" s="22">
        <f t="shared" si="29"/>
        <v>652</v>
      </c>
      <c r="Y89" s="22">
        <f t="shared" si="30"/>
        <v>0</v>
      </c>
      <c r="Z89" s="22"/>
      <c r="AA89" s="24">
        <f t="shared" si="31"/>
        <v>14215</v>
      </c>
      <c r="AB89" s="25">
        <f t="shared" si="32"/>
        <v>977</v>
      </c>
      <c r="AC89" s="25">
        <f t="shared" si="33"/>
        <v>107</v>
      </c>
      <c r="AD89" s="19">
        <f t="shared" si="34"/>
        <v>1084</v>
      </c>
      <c r="AE89" s="19"/>
      <c r="AF89" s="19">
        <f>AA89-AD89+AE89</f>
        <v>13131</v>
      </c>
      <c r="AG89" s="82" t="s">
        <v>35</v>
      </c>
      <c r="AH89" s="55">
        <v>10087132192</v>
      </c>
      <c r="AI89" s="55" t="s">
        <v>279</v>
      </c>
    </row>
    <row r="90" spans="1:35" s="20" customFormat="1" ht="30" customHeight="1">
      <c r="A90" s="21">
        <f t="shared" si="25"/>
        <v>80</v>
      </c>
      <c r="B90" s="27" t="s">
        <v>407</v>
      </c>
      <c r="C90" s="34" t="s">
        <v>410</v>
      </c>
      <c r="D90" s="34" t="s">
        <v>90</v>
      </c>
      <c r="E90" s="26" t="s">
        <v>40</v>
      </c>
      <c r="F90" s="32">
        <v>101915168875</v>
      </c>
      <c r="G90" s="26">
        <v>1116194017</v>
      </c>
      <c r="H90" s="39" t="s">
        <v>411</v>
      </c>
      <c r="I90" s="34" t="s">
        <v>412</v>
      </c>
      <c r="J90" s="37">
        <v>10075</v>
      </c>
      <c r="K90" s="37">
        <v>6717</v>
      </c>
      <c r="L90" s="37">
        <v>0</v>
      </c>
      <c r="M90" s="37">
        <v>807</v>
      </c>
      <c r="N90" s="38">
        <f t="shared" si="15"/>
        <v>17599</v>
      </c>
      <c r="O90" s="37">
        <v>161</v>
      </c>
      <c r="P90" s="18">
        <v>25</v>
      </c>
      <c r="Q90" s="18"/>
      <c r="R90" s="18">
        <f t="shared" si="24"/>
        <v>25</v>
      </c>
      <c r="S90" s="18">
        <v>0</v>
      </c>
      <c r="T90" s="18"/>
      <c r="U90" s="22">
        <f t="shared" si="26"/>
        <v>9688</v>
      </c>
      <c r="V90" s="22">
        <f t="shared" si="27"/>
        <v>6459</v>
      </c>
      <c r="W90" s="22">
        <f t="shared" si="28"/>
        <v>0</v>
      </c>
      <c r="X90" s="22">
        <f t="shared" si="29"/>
        <v>776</v>
      </c>
      <c r="Y90" s="22">
        <f t="shared" si="30"/>
        <v>0</v>
      </c>
      <c r="Z90" s="22"/>
      <c r="AA90" s="24">
        <f t="shared" si="31"/>
        <v>16923</v>
      </c>
      <c r="AB90" s="25">
        <f t="shared" ref="AB90:AB95" si="36">+ROUND(U90*12%,0)</f>
        <v>1163</v>
      </c>
      <c r="AC90" s="25">
        <f t="shared" si="33"/>
        <v>127</v>
      </c>
      <c r="AD90" s="19">
        <f t="shared" si="34"/>
        <v>1290</v>
      </c>
      <c r="AE90" s="19"/>
      <c r="AF90" s="19">
        <f t="shared" ref="AF90:AF95" si="37">AA90-AD90</f>
        <v>15633</v>
      </c>
      <c r="AG90" s="88" t="s">
        <v>35</v>
      </c>
      <c r="AH90" s="66">
        <v>10120040588</v>
      </c>
      <c r="AI90" s="66" t="s">
        <v>437</v>
      </c>
    </row>
    <row r="91" spans="1:35" s="20" customFormat="1" ht="30" customHeight="1">
      <c r="A91" s="21">
        <f t="shared" si="25"/>
        <v>81</v>
      </c>
      <c r="B91" s="27" t="s">
        <v>408</v>
      </c>
      <c r="C91" s="34" t="s">
        <v>123</v>
      </c>
      <c r="D91" s="34" t="s">
        <v>413</v>
      </c>
      <c r="E91" s="26" t="s">
        <v>40</v>
      </c>
      <c r="F91" s="32">
        <v>101915168881</v>
      </c>
      <c r="G91" s="26">
        <v>1116194025</v>
      </c>
      <c r="H91" s="39" t="s">
        <v>414</v>
      </c>
      <c r="I91" s="34" t="s">
        <v>412</v>
      </c>
      <c r="J91" s="37">
        <v>10075</v>
      </c>
      <c r="K91" s="37">
        <v>6717</v>
      </c>
      <c r="L91" s="37">
        <v>0</v>
      </c>
      <c r="M91" s="37">
        <v>807</v>
      </c>
      <c r="N91" s="38">
        <f t="shared" si="15"/>
        <v>17599</v>
      </c>
      <c r="O91" s="37">
        <v>161</v>
      </c>
      <c r="P91" s="18">
        <v>26</v>
      </c>
      <c r="Q91" s="18"/>
      <c r="R91" s="18">
        <f t="shared" si="24"/>
        <v>26</v>
      </c>
      <c r="S91" s="18">
        <v>0</v>
      </c>
      <c r="T91" s="18"/>
      <c r="U91" s="22">
        <f t="shared" si="26"/>
        <v>10075</v>
      </c>
      <c r="V91" s="22">
        <f t="shared" si="27"/>
        <v>6717</v>
      </c>
      <c r="W91" s="22">
        <f t="shared" si="28"/>
        <v>0</v>
      </c>
      <c r="X91" s="22">
        <f t="shared" si="29"/>
        <v>807</v>
      </c>
      <c r="Y91" s="22">
        <f t="shared" si="30"/>
        <v>0</v>
      </c>
      <c r="Z91" s="22"/>
      <c r="AA91" s="24">
        <f t="shared" si="31"/>
        <v>17599</v>
      </c>
      <c r="AB91" s="25">
        <f t="shared" si="36"/>
        <v>1209</v>
      </c>
      <c r="AC91" s="25">
        <f t="shared" si="33"/>
        <v>132</v>
      </c>
      <c r="AD91" s="19">
        <f t="shared" si="34"/>
        <v>1341</v>
      </c>
      <c r="AE91" s="19"/>
      <c r="AF91" s="19">
        <f t="shared" si="37"/>
        <v>16258</v>
      </c>
      <c r="AG91" s="90" t="s">
        <v>473</v>
      </c>
      <c r="AH91" s="46">
        <v>100183302875</v>
      </c>
      <c r="AI91" s="46" t="s">
        <v>384</v>
      </c>
    </row>
    <row r="92" spans="1:35" s="20" customFormat="1" ht="30" customHeight="1">
      <c r="A92" s="21">
        <f t="shared" si="25"/>
        <v>82</v>
      </c>
      <c r="B92" s="27" t="s">
        <v>409</v>
      </c>
      <c r="C92" s="34" t="s">
        <v>415</v>
      </c>
      <c r="D92" s="34" t="s">
        <v>416</v>
      </c>
      <c r="E92" s="26" t="s">
        <v>40</v>
      </c>
      <c r="F92" s="32">
        <v>101915168899</v>
      </c>
      <c r="G92" s="26">
        <v>1116194034</v>
      </c>
      <c r="H92" s="39" t="s">
        <v>417</v>
      </c>
      <c r="I92" s="34" t="s">
        <v>418</v>
      </c>
      <c r="J92" s="37">
        <v>10075</v>
      </c>
      <c r="K92" s="37">
        <v>6717</v>
      </c>
      <c r="L92" s="37">
        <v>0</v>
      </c>
      <c r="M92" s="37">
        <v>807</v>
      </c>
      <c r="N92" s="38">
        <f t="shared" si="15"/>
        <v>17599</v>
      </c>
      <c r="O92" s="37">
        <v>161</v>
      </c>
      <c r="P92" s="18">
        <v>25</v>
      </c>
      <c r="Q92" s="18"/>
      <c r="R92" s="18">
        <f t="shared" si="24"/>
        <v>25</v>
      </c>
      <c r="S92" s="18">
        <v>0</v>
      </c>
      <c r="T92" s="18"/>
      <c r="U92" s="22">
        <f t="shared" si="26"/>
        <v>9688</v>
      </c>
      <c r="V92" s="22">
        <f t="shared" si="27"/>
        <v>6459</v>
      </c>
      <c r="W92" s="22">
        <f t="shared" si="28"/>
        <v>0</v>
      </c>
      <c r="X92" s="22">
        <f t="shared" si="29"/>
        <v>776</v>
      </c>
      <c r="Y92" s="22">
        <f t="shared" si="30"/>
        <v>0</v>
      </c>
      <c r="Z92" s="22"/>
      <c r="AA92" s="24">
        <f t="shared" si="31"/>
        <v>16923</v>
      </c>
      <c r="AB92" s="25">
        <f t="shared" si="36"/>
        <v>1163</v>
      </c>
      <c r="AC92" s="25">
        <f t="shared" si="33"/>
        <v>127</v>
      </c>
      <c r="AD92" s="19">
        <f t="shared" si="34"/>
        <v>1290</v>
      </c>
      <c r="AE92" s="19"/>
      <c r="AF92" s="19">
        <f t="shared" si="37"/>
        <v>15633</v>
      </c>
      <c r="AG92" s="88" t="s">
        <v>35</v>
      </c>
      <c r="AH92" s="66">
        <v>10120040577</v>
      </c>
      <c r="AI92" s="66" t="s">
        <v>437</v>
      </c>
    </row>
    <row r="93" spans="1:35" s="20" customFormat="1" ht="30" customHeight="1">
      <c r="A93" s="21">
        <f t="shared" si="25"/>
        <v>83</v>
      </c>
      <c r="B93" s="27" t="s">
        <v>406</v>
      </c>
      <c r="C93" s="47" t="s">
        <v>419</v>
      </c>
      <c r="D93" s="47" t="s">
        <v>420</v>
      </c>
      <c r="E93" s="26" t="s">
        <v>40</v>
      </c>
      <c r="F93" s="32">
        <v>101903671349</v>
      </c>
      <c r="G93" s="26">
        <v>1116193981</v>
      </c>
      <c r="H93" s="43">
        <v>34335</v>
      </c>
      <c r="I93" s="43">
        <v>44903</v>
      </c>
      <c r="J93" s="37">
        <v>10075</v>
      </c>
      <c r="K93" s="37">
        <v>6717</v>
      </c>
      <c r="L93" s="37">
        <v>0</v>
      </c>
      <c r="M93" s="37">
        <v>807</v>
      </c>
      <c r="N93" s="38">
        <f t="shared" si="15"/>
        <v>17599</v>
      </c>
      <c r="O93" s="37">
        <v>161</v>
      </c>
      <c r="P93" s="18">
        <v>25</v>
      </c>
      <c r="Q93" s="18"/>
      <c r="R93" s="18">
        <f t="shared" si="24"/>
        <v>25</v>
      </c>
      <c r="S93" s="18">
        <v>0</v>
      </c>
      <c r="T93" s="18"/>
      <c r="U93" s="22">
        <f t="shared" si="26"/>
        <v>9688</v>
      </c>
      <c r="V93" s="22">
        <f t="shared" si="27"/>
        <v>6459</v>
      </c>
      <c r="W93" s="22">
        <f t="shared" si="28"/>
        <v>0</v>
      </c>
      <c r="X93" s="22">
        <f t="shared" si="29"/>
        <v>776</v>
      </c>
      <c r="Y93" s="22">
        <f t="shared" si="30"/>
        <v>0</v>
      </c>
      <c r="Z93" s="22"/>
      <c r="AA93" s="24">
        <f t="shared" si="31"/>
        <v>16923</v>
      </c>
      <c r="AB93" s="25">
        <f t="shared" si="36"/>
        <v>1163</v>
      </c>
      <c r="AC93" s="25">
        <f t="shared" si="33"/>
        <v>127</v>
      </c>
      <c r="AD93" s="19">
        <f t="shared" si="34"/>
        <v>1290</v>
      </c>
      <c r="AE93" s="19"/>
      <c r="AF93" s="19">
        <f t="shared" si="37"/>
        <v>15633</v>
      </c>
      <c r="AG93" s="88" t="s">
        <v>35</v>
      </c>
      <c r="AH93" s="66">
        <v>10120040599</v>
      </c>
      <c r="AI93" s="66" t="s">
        <v>437</v>
      </c>
    </row>
    <row r="94" spans="1:35" s="20" customFormat="1" ht="30" customHeight="1">
      <c r="A94" s="21">
        <f t="shared" si="25"/>
        <v>84</v>
      </c>
      <c r="B94" s="36" t="s">
        <v>172</v>
      </c>
      <c r="C94" s="26" t="s">
        <v>173</v>
      </c>
      <c r="D94" s="26" t="s">
        <v>174</v>
      </c>
      <c r="E94" s="26" t="s">
        <v>40</v>
      </c>
      <c r="F94" s="32">
        <v>101213576025</v>
      </c>
      <c r="G94" s="26">
        <v>6927456355</v>
      </c>
      <c r="H94" s="29">
        <v>32813</v>
      </c>
      <c r="I94" s="26" t="s">
        <v>236</v>
      </c>
      <c r="J94" s="37">
        <v>10075</v>
      </c>
      <c r="K94" s="37">
        <v>6717</v>
      </c>
      <c r="L94" s="37">
        <v>0</v>
      </c>
      <c r="M94" s="37">
        <v>807</v>
      </c>
      <c r="N94" s="38">
        <f t="shared" si="15"/>
        <v>17599</v>
      </c>
      <c r="O94" s="37">
        <v>161</v>
      </c>
      <c r="P94" s="18">
        <v>25</v>
      </c>
      <c r="Q94" s="18"/>
      <c r="R94" s="18">
        <f t="shared" si="24"/>
        <v>25</v>
      </c>
      <c r="S94" s="18">
        <v>8</v>
      </c>
      <c r="T94" s="18"/>
      <c r="U94" s="22">
        <f t="shared" si="26"/>
        <v>9688</v>
      </c>
      <c r="V94" s="22">
        <f t="shared" si="27"/>
        <v>6459</v>
      </c>
      <c r="W94" s="22">
        <f t="shared" si="28"/>
        <v>0</v>
      </c>
      <c r="X94" s="22">
        <f t="shared" si="29"/>
        <v>776</v>
      </c>
      <c r="Y94" s="22">
        <f t="shared" si="30"/>
        <v>1288</v>
      </c>
      <c r="Z94" s="22"/>
      <c r="AA94" s="24">
        <f t="shared" si="31"/>
        <v>18211</v>
      </c>
      <c r="AB94" s="25">
        <f t="shared" si="36"/>
        <v>1163</v>
      </c>
      <c r="AC94" s="25">
        <f t="shared" si="33"/>
        <v>137</v>
      </c>
      <c r="AD94" s="19">
        <f t="shared" si="34"/>
        <v>1300</v>
      </c>
      <c r="AE94" s="19"/>
      <c r="AF94" s="19">
        <f t="shared" si="37"/>
        <v>16911</v>
      </c>
      <c r="AG94" s="89" t="s">
        <v>35</v>
      </c>
      <c r="AH94" s="54" t="s">
        <v>293</v>
      </c>
      <c r="AI94" s="55" t="s">
        <v>251</v>
      </c>
    </row>
    <row r="95" spans="1:35" s="20" customFormat="1" ht="30" customHeight="1">
      <c r="A95" s="21">
        <f t="shared" si="25"/>
        <v>85</v>
      </c>
      <c r="B95" s="44" t="s">
        <v>402</v>
      </c>
      <c r="C95" s="26" t="s">
        <v>403</v>
      </c>
      <c r="D95" s="26" t="s">
        <v>404</v>
      </c>
      <c r="E95" s="26" t="s">
        <v>40</v>
      </c>
      <c r="F95" s="32">
        <v>101598316925</v>
      </c>
      <c r="G95" s="26">
        <v>6930062659</v>
      </c>
      <c r="H95" s="45">
        <v>36892</v>
      </c>
      <c r="I95" s="26" t="s">
        <v>405</v>
      </c>
      <c r="J95" s="37">
        <v>10075</v>
      </c>
      <c r="K95" s="37">
        <v>6717</v>
      </c>
      <c r="L95" s="37">
        <v>0</v>
      </c>
      <c r="M95" s="37">
        <v>807</v>
      </c>
      <c r="N95" s="38">
        <f t="shared" si="15"/>
        <v>17599</v>
      </c>
      <c r="O95" s="37">
        <v>161</v>
      </c>
      <c r="P95" s="18">
        <v>25</v>
      </c>
      <c r="Q95" s="18"/>
      <c r="R95" s="18">
        <f t="shared" si="24"/>
        <v>25</v>
      </c>
      <c r="S95" s="18">
        <v>0</v>
      </c>
      <c r="T95" s="18"/>
      <c r="U95" s="22">
        <f t="shared" si="26"/>
        <v>9688</v>
      </c>
      <c r="V95" s="22">
        <f t="shared" si="27"/>
        <v>6459</v>
      </c>
      <c r="W95" s="22">
        <f t="shared" si="28"/>
        <v>0</v>
      </c>
      <c r="X95" s="22">
        <f t="shared" si="29"/>
        <v>776</v>
      </c>
      <c r="Y95" s="22">
        <f t="shared" si="30"/>
        <v>0</v>
      </c>
      <c r="Z95" s="22"/>
      <c r="AA95" s="24">
        <f t="shared" si="31"/>
        <v>16923</v>
      </c>
      <c r="AB95" s="25">
        <f t="shared" si="36"/>
        <v>1163</v>
      </c>
      <c r="AC95" s="25">
        <f t="shared" si="33"/>
        <v>127</v>
      </c>
      <c r="AD95" s="19">
        <f t="shared" si="34"/>
        <v>1290</v>
      </c>
      <c r="AE95" s="19"/>
      <c r="AF95" s="19">
        <f t="shared" si="37"/>
        <v>15633</v>
      </c>
      <c r="AG95" s="87" t="s">
        <v>35</v>
      </c>
      <c r="AH95" s="54">
        <v>10090786525</v>
      </c>
      <c r="AI95" s="55" t="s">
        <v>251</v>
      </c>
    </row>
    <row r="96" spans="1:35" s="20" customFormat="1" ht="30" customHeight="1">
      <c r="A96" s="21">
        <f t="shared" si="25"/>
        <v>86</v>
      </c>
      <c r="B96" s="44" t="s">
        <v>421</v>
      </c>
      <c r="C96" s="34" t="s">
        <v>422</v>
      </c>
      <c r="D96" s="34" t="s">
        <v>423</v>
      </c>
      <c r="E96" s="34" t="s">
        <v>40</v>
      </c>
      <c r="F96" s="48">
        <v>101588360666</v>
      </c>
      <c r="G96" s="26">
        <v>1116220471</v>
      </c>
      <c r="H96" s="39" t="s">
        <v>441</v>
      </c>
      <c r="I96" s="34" t="s">
        <v>442</v>
      </c>
      <c r="J96" s="37">
        <v>10075</v>
      </c>
      <c r="K96" s="37">
        <v>6717</v>
      </c>
      <c r="L96" s="37">
        <v>0</v>
      </c>
      <c r="M96" s="37">
        <v>807</v>
      </c>
      <c r="N96" s="38">
        <f t="shared" ref="N96" si="38">+J96+K96+L96+M96</f>
        <v>17599</v>
      </c>
      <c r="O96" s="37">
        <v>161</v>
      </c>
      <c r="P96" s="18">
        <v>26</v>
      </c>
      <c r="Q96" s="18"/>
      <c r="R96" s="18">
        <f t="shared" si="24"/>
        <v>26</v>
      </c>
      <c r="S96" s="18">
        <v>0</v>
      </c>
      <c r="T96" s="18"/>
      <c r="U96" s="22">
        <f t="shared" ref="U96:U104" si="39">ROUND(J96/$D$4*R96,0)</f>
        <v>10075</v>
      </c>
      <c r="V96" s="22">
        <f t="shared" ref="V96:V104" si="40">ROUND(K96/$D$4*R96,0)</f>
        <v>6717</v>
      </c>
      <c r="W96" s="22">
        <f t="shared" ref="W96:W104" si="41">L96/$D$4*R96</f>
        <v>0</v>
      </c>
      <c r="X96" s="22">
        <f t="shared" ref="X96:X104" si="42">ROUND(M96/$D$4*R96,0)</f>
        <v>807</v>
      </c>
      <c r="Y96" s="22">
        <f t="shared" ref="Y96:Y104" si="43">ROUND(O96*S96,0)</f>
        <v>0</v>
      </c>
      <c r="Z96" s="22"/>
      <c r="AA96" s="24">
        <f t="shared" ref="AA96:AA104" si="44">+U96+V96+W96+X96+Y96+Z96</f>
        <v>17599</v>
      </c>
      <c r="AB96" s="25">
        <f t="shared" ref="AB96:AB104" si="45">+ROUND(U96*12%,0)</f>
        <v>1209</v>
      </c>
      <c r="AC96" s="25">
        <f t="shared" ref="AC96:AC104" si="46">+CEILING(AA96*0.75%,1)</f>
        <v>132</v>
      </c>
      <c r="AD96" s="19">
        <f t="shared" ref="AD96:AD104" si="47">+AC96+AB96</f>
        <v>1341</v>
      </c>
      <c r="AE96" s="19"/>
      <c r="AF96" s="19">
        <f t="shared" ref="AF96:AF104" si="48">AA96-AD96</f>
        <v>16258</v>
      </c>
      <c r="AG96" s="88" t="s">
        <v>35</v>
      </c>
      <c r="AH96" s="66">
        <v>10120040511</v>
      </c>
      <c r="AI96" s="66" t="s">
        <v>437</v>
      </c>
    </row>
    <row r="97" spans="1:35" s="20" customFormat="1" ht="30" customHeight="1">
      <c r="A97" s="21">
        <f t="shared" si="25"/>
        <v>87</v>
      </c>
      <c r="B97" s="44" t="s">
        <v>427</v>
      </c>
      <c r="C97" s="34" t="s">
        <v>428</v>
      </c>
      <c r="D97" s="34" t="s">
        <v>429</v>
      </c>
      <c r="E97" s="34" t="s">
        <v>40</v>
      </c>
      <c r="F97" s="48">
        <v>101931169146</v>
      </c>
      <c r="G97" s="26">
        <v>1116220599</v>
      </c>
      <c r="H97" s="39" t="s">
        <v>445</v>
      </c>
      <c r="I97" s="34" t="s">
        <v>446</v>
      </c>
      <c r="J97" s="37">
        <v>10075</v>
      </c>
      <c r="K97" s="37">
        <v>6717</v>
      </c>
      <c r="L97" s="37">
        <v>0</v>
      </c>
      <c r="M97" s="37">
        <v>807</v>
      </c>
      <c r="N97" s="38">
        <f t="shared" ref="N97:N100" si="49">+J97+K97+L97+M97</f>
        <v>17599</v>
      </c>
      <c r="O97" s="37">
        <v>161</v>
      </c>
      <c r="P97" s="18">
        <v>19</v>
      </c>
      <c r="Q97" s="18"/>
      <c r="R97" s="18">
        <f t="shared" si="24"/>
        <v>19</v>
      </c>
      <c r="S97" s="18">
        <v>0</v>
      </c>
      <c r="T97" s="18"/>
      <c r="U97" s="22">
        <f t="shared" si="39"/>
        <v>7363</v>
      </c>
      <c r="V97" s="22">
        <f t="shared" si="40"/>
        <v>4909</v>
      </c>
      <c r="W97" s="22">
        <f t="shared" si="41"/>
        <v>0</v>
      </c>
      <c r="X97" s="22">
        <f t="shared" si="42"/>
        <v>590</v>
      </c>
      <c r="Y97" s="22">
        <f t="shared" si="43"/>
        <v>0</v>
      </c>
      <c r="Z97" s="22"/>
      <c r="AA97" s="24">
        <f t="shared" si="44"/>
        <v>12862</v>
      </c>
      <c r="AB97" s="25">
        <f t="shared" si="45"/>
        <v>884</v>
      </c>
      <c r="AC97" s="25">
        <f t="shared" si="46"/>
        <v>97</v>
      </c>
      <c r="AD97" s="19">
        <f t="shared" si="47"/>
        <v>981</v>
      </c>
      <c r="AE97" s="19"/>
      <c r="AF97" s="19">
        <f t="shared" si="48"/>
        <v>11881</v>
      </c>
      <c r="AG97" s="87" t="s">
        <v>35</v>
      </c>
      <c r="AH97" s="46">
        <v>10131470836</v>
      </c>
      <c r="AI97" s="46" t="s">
        <v>269</v>
      </c>
    </row>
    <row r="98" spans="1:35" s="20" customFormat="1" ht="30" customHeight="1">
      <c r="A98" s="21">
        <f t="shared" si="25"/>
        <v>88</v>
      </c>
      <c r="B98" s="44" t="s">
        <v>430</v>
      </c>
      <c r="C98" s="34" t="s">
        <v>431</v>
      </c>
      <c r="D98" s="34" t="s">
        <v>432</v>
      </c>
      <c r="E98" s="34" t="s">
        <v>40</v>
      </c>
      <c r="F98" s="48">
        <v>101648228967</v>
      </c>
      <c r="G98" s="26">
        <v>1116220604</v>
      </c>
      <c r="H98" s="39" t="s">
        <v>447</v>
      </c>
      <c r="I98" s="34" t="s">
        <v>448</v>
      </c>
      <c r="J98" s="37">
        <v>10075</v>
      </c>
      <c r="K98" s="37">
        <v>6717</v>
      </c>
      <c r="L98" s="37">
        <v>0</v>
      </c>
      <c r="M98" s="37">
        <v>807</v>
      </c>
      <c r="N98" s="38">
        <f t="shared" si="49"/>
        <v>17599</v>
      </c>
      <c r="O98" s="37">
        <v>161</v>
      </c>
      <c r="P98" s="18">
        <v>24</v>
      </c>
      <c r="Q98" s="18"/>
      <c r="R98" s="18">
        <f t="shared" si="24"/>
        <v>24</v>
      </c>
      <c r="S98" s="18">
        <v>0</v>
      </c>
      <c r="T98" s="18"/>
      <c r="U98" s="22">
        <f t="shared" si="39"/>
        <v>9300</v>
      </c>
      <c r="V98" s="22">
        <f t="shared" si="40"/>
        <v>6200</v>
      </c>
      <c r="W98" s="22">
        <f t="shared" si="41"/>
        <v>0</v>
      </c>
      <c r="X98" s="22">
        <f t="shared" si="42"/>
        <v>745</v>
      </c>
      <c r="Y98" s="22">
        <f t="shared" si="43"/>
        <v>0</v>
      </c>
      <c r="Z98" s="22"/>
      <c r="AA98" s="24">
        <f t="shared" si="44"/>
        <v>16245</v>
      </c>
      <c r="AB98" s="25">
        <f t="shared" si="45"/>
        <v>1116</v>
      </c>
      <c r="AC98" s="25">
        <f t="shared" si="46"/>
        <v>122</v>
      </c>
      <c r="AD98" s="19">
        <f t="shared" si="47"/>
        <v>1238</v>
      </c>
      <c r="AE98" s="19"/>
      <c r="AF98" s="19">
        <f t="shared" si="48"/>
        <v>15007</v>
      </c>
      <c r="AG98" s="87" t="s">
        <v>35</v>
      </c>
      <c r="AH98" s="46">
        <v>10126899169</v>
      </c>
      <c r="AI98" s="46" t="s">
        <v>439</v>
      </c>
    </row>
    <row r="99" spans="1:35" s="20" customFormat="1" ht="30" customHeight="1">
      <c r="A99" s="21">
        <f t="shared" si="25"/>
        <v>89</v>
      </c>
      <c r="B99" s="44" t="s">
        <v>433</v>
      </c>
      <c r="C99" s="34" t="s">
        <v>123</v>
      </c>
      <c r="D99" s="34" t="s">
        <v>434</v>
      </c>
      <c r="E99" s="34" t="s">
        <v>40</v>
      </c>
      <c r="F99" s="48">
        <v>101500736315</v>
      </c>
      <c r="G99" s="26">
        <v>1116220621</v>
      </c>
      <c r="H99" s="39" t="s">
        <v>449</v>
      </c>
      <c r="I99" s="34" t="s">
        <v>450</v>
      </c>
      <c r="J99" s="37">
        <v>10075</v>
      </c>
      <c r="K99" s="37">
        <v>6717</v>
      </c>
      <c r="L99" s="37">
        <v>0</v>
      </c>
      <c r="M99" s="37">
        <v>807</v>
      </c>
      <c r="N99" s="38">
        <f t="shared" si="49"/>
        <v>17599</v>
      </c>
      <c r="O99" s="37">
        <v>161</v>
      </c>
      <c r="P99" s="18">
        <v>22</v>
      </c>
      <c r="Q99" s="18"/>
      <c r="R99" s="18">
        <f t="shared" si="24"/>
        <v>22</v>
      </c>
      <c r="S99" s="18">
        <v>0</v>
      </c>
      <c r="T99" s="18"/>
      <c r="U99" s="22">
        <f t="shared" si="39"/>
        <v>8525</v>
      </c>
      <c r="V99" s="22">
        <f t="shared" si="40"/>
        <v>5684</v>
      </c>
      <c r="W99" s="22">
        <f t="shared" si="41"/>
        <v>0</v>
      </c>
      <c r="X99" s="22">
        <f t="shared" si="42"/>
        <v>683</v>
      </c>
      <c r="Y99" s="22">
        <f t="shared" si="43"/>
        <v>0</v>
      </c>
      <c r="Z99" s="22"/>
      <c r="AA99" s="24">
        <f t="shared" si="44"/>
        <v>14892</v>
      </c>
      <c r="AB99" s="25">
        <f t="shared" si="45"/>
        <v>1023</v>
      </c>
      <c r="AC99" s="25">
        <f t="shared" si="46"/>
        <v>112</v>
      </c>
      <c r="AD99" s="19">
        <f t="shared" si="47"/>
        <v>1135</v>
      </c>
      <c r="AE99" s="19"/>
      <c r="AF99" s="19">
        <f t="shared" si="48"/>
        <v>13757</v>
      </c>
      <c r="AG99" s="87" t="s">
        <v>35</v>
      </c>
      <c r="AH99" s="46">
        <v>10126899147</v>
      </c>
      <c r="AI99" s="46" t="s">
        <v>439</v>
      </c>
    </row>
    <row r="100" spans="1:35" s="20" customFormat="1" ht="30" customHeight="1">
      <c r="A100" s="21">
        <f t="shared" si="25"/>
        <v>90</v>
      </c>
      <c r="B100" s="44" t="s">
        <v>435</v>
      </c>
      <c r="C100" s="34" t="s">
        <v>164</v>
      </c>
      <c r="D100" s="34" t="s">
        <v>436</v>
      </c>
      <c r="E100" s="34" t="s">
        <v>40</v>
      </c>
      <c r="F100" s="48">
        <v>101886273966</v>
      </c>
      <c r="G100" s="26">
        <v>1116220637</v>
      </c>
      <c r="H100" s="39" t="s">
        <v>451</v>
      </c>
      <c r="I100" s="34" t="s">
        <v>452</v>
      </c>
      <c r="J100" s="37">
        <v>10075</v>
      </c>
      <c r="K100" s="37">
        <v>6717</v>
      </c>
      <c r="L100" s="37">
        <v>0</v>
      </c>
      <c r="M100" s="37">
        <v>807</v>
      </c>
      <c r="N100" s="38">
        <f t="shared" si="49"/>
        <v>17599</v>
      </c>
      <c r="O100" s="37">
        <v>161</v>
      </c>
      <c r="P100" s="18">
        <v>25</v>
      </c>
      <c r="Q100" s="18"/>
      <c r="R100" s="18">
        <f t="shared" si="24"/>
        <v>25</v>
      </c>
      <c r="S100" s="18">
        <v>0</v>
      </c>
      <c r="T100" s="18"/>
      <c r="U100" s="22">
        <f t="shared" si="39"/>
        <v>9688</v>
      </c>
      <c r="V100" s="22">
        <f t="shared" si="40"/>
        <v>6459</v>
      </c>
      <c r="W100" s="22">
        <f t="shared" si="41"/>
        <v>0</v>
      </c>
      <c r="X100" s="22">
        <f t="shared" si="42"/>
        <v>776</v>
      </c>
      <c r="Y100" s="22">
        <f t="shared" si="43"/>
        <v>0</v>
      </c>
      <c r="Z100" s="22"/>
      <c r="AA100" s="24">
        <f t="shared" si="44"/>
        <v>16923</v>
      </c>
      <c r="AB100" s="25">
        <f t="shared" si="45"/>
        <v>1163</v>
      </c>
      <c r="AC100" s="25">
        <f t="shared" si="46"/>
        <v>127</v>
      </c>
      <c r="AD100" s="19">
        <f t="shared" si="47"/>
        <v>1290</v>
      </c>
      <c r="AE100" s="19"/>
      <c r="AF100" s="19">
        <f t="shared" si="48"/>
        <v>15633</v>
      </c>
      <c r="AG100" s="87" t="s">
        <v>474</v>
      </c>
      <c r="AH100" s="46">
        <v>307502120000263</v>
      </c>
      <c r="AI100" s="46" t="s">
        <v>440</v>
      </c>
    </row>
    <row r="101" spans="1:35" s="20" customFormat="1" ht="30" customHeight="1">
      <c r="A101" s="21">
        <f t="shared" si="25"/>
        <v>91</v>
      </c>
      <c r="B101" s="44" t="s">
        <v>454</v>
      </c>
      <c r="C101" s="34" t="s">
        <v>455</v>
      </c>
      <c r="D101" s="34" t="s">
        <v>462</v>
      </c>
      <c r="E101" s="34" t="s">
        <v>40</v>
      </c>
      <c r="F101" s="48" t="s">
        <v>470</v>
      </c>
      <c r="G101" s="26">
        <v>1116234868</v>
      </c>
      <c r="H101" s="39">
        <v>34428</v>
      </c>
      <c r="I101" s="39">
        <v>45017</v>
      </c>
      <c r="J101" s="37">
        <v>10075</v>
      </c>
      <c r="K101" s="37">
        <v>6717</v>
      </c>
      <c r="L101" s="37">
        <v>0</v>
      </c>
      <c r="M101" s="37">
        <v>807</v>
      </c>
      <c r="N101" s="38">
        <f t="shared" ref="N101:N109" si="50">+J101+K101+L101+M101</f>
        <v>17599</v>
      </c>
      <c r="O101" s="37">
        <v>161</v>
      </c>
      <c r="P101" s="18">
        <v>8</v>
      </c>
      <c r="Q101" s="18"/>
      <c r="R101" s="18">
        <f t="shared" si="24"/>
        <v>8</v>
      </c>
      <c r="S101" s="18">
        <v>0</v>
      </c>
      <c r="T101" s="18"/>
      <c r="U101" s="22">
        <f t="shared" si="39"/>
        <v>3100</v>
      </c>
      <c r="V101" s="22">
        <f t="shared" si="40"/>
        <v>2067</v>
      </c>
      <c r="W101" s="22">
        <f t="shared" si="41"/>
        <v>0</v>
      </c>
      <c r="X101" s="22">
        <f t="shared" si="42"/>
        <v>248</v>
      </c>
      <c r="Y101" s="22">
        <f t="shared" si="43"/>
        <v>0</v>
      </c>
      <c r="Z101" s="22"/>
      <c r="AA101" s="24">
        <f t="shared" si="44"/>
        <v>5415</v>
      </c>
      <c r="AB101" s="25">
        <f t="shared" si="45"/>
        <v>372</v>
      </c>
      <c r="AC101" s="25">
        <f t="shared" si="46"/>
        <v>41</v>
      </c>
      <c r="AD101" s="19">
        <f t="shared" si="47"/>
        <v>413</v>
      </c>
      <c r="AE101" s="19"/>
      <c r="AF101" s="19">
        <f t="shared" si="48"/>
        <v>5002</v>
      </c>
      <c r="AG101" s="87" t="s">
        <v>315</v>
      </c>
      <c r="AH101" s="46" t="s">
        <v>465</v>
      </c>
      <c r="AI101" s="46" t="s">
        <v>466</v>
      </c>
    </row>
    <row r="102" spans="1:35" s="20" customFormat="1" ht="30" customHeight="1">
      <c r="A102" s="21">
        <f t="shared" si="25"/>
        <v>92</v>
      </c>
      <c r="B102" s="44" t="s">
        <v>456</v>
      </c>
      <c r="C102" s="34" t="s">
        <v>457</v>
      </c>
      <c r="D102" s="34" t="s">
        <v>90</v>
      </c>
      <c r="E102" s="34" t="s">
        <v>40</v>
      </c>
      <c r="F102" s="48" t="s">
        <v>471</v>
      </c>
      <c r="G102" s="26">
        <v>1116234874</v>
      </c>
      <c r="H102" s="39">
        <v>33749</v>
      </c>
      <c r="I102" s="39">
        <v>45029</v>
      </c>
      <c r="J102" s="37">
        <v>10075</v>
      </c>
      <c r="K102" s="37">
        <v>6717</v>
      </c>
      <c r="L102" s="37">
        <v>0</v>
      </c>
      <c r="M102" s="37">
        <v>807</v>
      </c>
      <c r="N102" s="38">
        <f t="shared" si="50"/>
        <v>17599</v>
      </c>
      <c r="O102" s="37">
        <v>161</v>
      </c>
      <c r="P102" s="18">
        <v>16</v>
      </c>
      <c r="Q102" s="18"/>
      <c r="R102" s="18">
        <f t="shared" si="24"/>
        <v>16</v>
      </c>
      <c r="S102" s="18">
        <v>0</v>
      </c>
      <c r="T102" s="18"/>
      <c r="U102" s="22">
        <f t="shared" si="39"/>
        <v>6200</v>
      </c>
      <c r="V102" s="22">
        <f t="shared" si="40"/>
        <v>4134</v>
      </c>
      <c r="W102" s="22">
        <f t="shared" si="41"/>
        <v>0</v>
      </c>
      <c r="X102" s="22">
        <f t="shared" si="42"/>
        <v>497</v>
      </c>
      <c r="Y102" s="22">
        <f t="shared" si="43"/>
        <v>0</v>
      </c>
      <c r="Z102" s="22"/>
      <c r="AA102" s="24">
        <f t="shared" si="44"/>
        <v>10831</v>
      </c>
      <c r="AB102" s="25">
        <f t="shared" si="45"/>
        <v>744</v>
      </c>
      <c r="AC102" s="25">
        <f t="shared" si="46"/>
        <v>82</v>
      </c>
      <c r="AD102" s="19">
        <f t="shared" si="47"/>
        <v>826</v>
      </c>
      <c r="AE102" s="19"/>
      <c r="AF102" s="19">
        <f t="shared" si="48"/>
        <v>10005</v>
      </c>
      <c r="AG102" s="87" t="s">
        <v>475</v>
      </c>
      <c r="AH102" s="46">
        <v>40599941298</v>
      </c>
      <c r="AI102" s="46" t="s">
        <v>467</v>
      </c>
    </row>
    <row r="103" spans="1:35" s="20" customFormat="1" ht="30" customHeight="1">
      <c r="A103" s="21">
        <f t="shared" si="25"/>
        <v>93</v>
      </c>
      <c r="B103" s="44" t="s">
        <v>458</v>
      </c>
      <c r="C103" s="34" t="s">
        <v>459</v>
      </c>
      <c r="D103" s="34" t="s">
        <v>463</v>
      </c>
      <c r="E103" s="34" t="s">
        <v>40</v>
      </c>
      <c r="F103" s="48" t="s">
        <v>478</v>
      </c>
      <c r="G103" s="26">
        <v>1116234941</v>
      </c>
      <c r="H103" s="39">
        <v>32099</v>
      </c>
      <c r="I103" s="39">
        <v>45036</v>
      </c>
      <c r="J103" s="37">
        <v>10075</v>
      </c>
      <c r="K103" s="37">
        <v>6717</v>
      </c>
      <c r="L103" s="37">
        <v>0</v>
      </c>
      <c r="M103" s="37">
        <v>807</v>
      </c>
      <c r="N103" s="38">
        <f t="shared" si="50"/>
        <v>17599</v>
      </c>
      <c r="O103" s="37">
        <v>161</v>
      </c>
      <c r="P103" s="18">
        <v>10</v>
      </c>
      <c r="Q103" s="18"/>
      <c r="R103" s="18">
        <f t="shared" si="24"/>
        <v>10</v>
      </c>
      <c r="S103" s="18">
        <v>0</v>
      </c>
      <c r="T103" s="18"/>
      <c r="U103" s="22">
        <f t="shared" si="39"/>
        <v>3875</v>
      </c>
      <c r="V103" s="22">
        <f t="shared" si="40"/>
        <v>2583</v>
      </c>
      <c r="W103" s="22">
        <f t="shared" si="41"/>
        <v>0</v>
      </c>
      <c r="X103" s="22">
        <f t="shared" si="42"/>
        <v>310</v>
      </c>
      <c r="Y103" s="22">
        <f t="shared" si="43"/>
        <v>0</v>
      </c>
      <c r="Z103" s="22"/>
      <c r="AA103" s="24">
        <f t="shared" si="44"/>
        <v>6768</v>
      </c>
      <c r="AB103" s="25">
        <f t="shared" si="45"/>
        <v>465</v>
      </c>
      <c r="AC103" s="25">
        <f t="shared" si="46"/>
        <v>51</v>
      </c>
      <c r="AD103" s="19">
        <f t="shared" si="47"/>
        <v>516</v>
      </c>
      <c r="AE103" s="19"/>
      <c r="AF103" s="19">
        <f t="shared" si="48"/>
        <v>6252</v>
      </c>
      <c r="AG103" s="87" t="s">
        <v>476</v>
      </c>
      <c r="AH103" s="46">
        <v>27448100001333</v>
      </c>
      <c r="AI103" s="46" t="s">
        <v>468</v>
      </c>
    </row>
    <row r="104" spans="1:35" s="20" customFormat="1" ht="30" customHeight="1">
      <c r="A104" s="67">
        <f t="shared" si="25"/>
        <v>94</v>
      </c>
      <c r="B104" s="44" t="s">
        <v>460</v>
      </c>
      <c r="C104" s="47" t="s">
        <v>461</v>
      </c>
      <c r="D104" s="47" t="s">
        <v>464</v>
      </c>
      <c r="E104" s="47" t="s">
        <v>40</v>
      </c>
      <c r="F104" s="68">
        <v>101941221543</v>
      </c>
      <c r="G104" s="26">
        <v>1116235766</v>
      </c>
      <c r="H104" s="43">
        <v>32509</v>
      </c>
      <c r="I104" s="43">
        <v>45039</v>
      </c>
      <c r="J104" s="69">
        <v>10075</v>
      </c>
      <c r="K104" s="69">
        <v>6717</v>
      </c>
      <c r="L104" s="69">
        <v>0</v>
      </c>
      <c r="M104" s="69">
        <v>807</v>
      </c>
      <c r="N104" s="70">
        <f t="shared" si="50"/>
        <v>17599</v>
      </c>
      <c r="O104" s="69">
        <v>161</v>
      </c>
      <c r="P104" s="71">
        <v>7</v>
      </c>
      <c r="Q104" s="71"/>
      <c r="R104" s="71">
        <f t="shared" si="24"/>
        <v>7</v>
      </c>
      <c r="S104" s="18">
        <v>0</v>
      </c>
      <c r="T104" s="71"/>
      <c r="U104" s="72">
        <f t="shared" si="39"/>
        <v>2713</v>
      </c>
      <c r="V104" s="72">
        <f t="shared" si="40"/>
        <v>1808</v>
      </c>
      <c r="W104" s="72">
        <f t="shared" si="41"/>
        <v>0</v>
      </c>
      <c r="X104" s="72">
        <f t="shared" si="42"/>
        <v>217</v>
      </c>
      <c r="Y104" s="72">
        <f t="shared" si="43"/>
        <v>0</v>
      </c>
      <c r="Z104" s="72"/>
      <c r="AA104" s="73">
        <f t="shared" si="44"/>
        <v>4738</v>
      </c>
      <c r="AB104" s="74">
        <f t="shared" si="45"/>
        <v>326</v>
      </c>
      <c r="AC104" s="74">
        <f t="shared" si="46"/>
        <v>36</v>
      </c>
      <c r="AD104" s="75">
        <f t="shared" si="47"/>
        <v>362</v>
      </c>
      <c r="AE104" s="75"/>
      <c r="AF104" s="75">
        <f t="shared" si="48"/>
        <v>4376</v>
      </c>
      <c r="AG104" s="87" t="s">
        <v>476</v>
      </c>
      <c r="AH104" s="76">
        <v>41842069094</v>
      </c>
      <c r="AI104" s="76" t="s">
        <v>479</v>
      </c>
    </row>
    <row r="105" spans="1:35" s="20" customFormat="1" ht="30.75" customHeight="1">
      <c r="A105" s="21">
        <f t="shared" si="25"/>
        <v>95</v>
      </c>
      <c r="B105" s="42" t="s">
        <v>329</v>
      </c>
      <c r="C105" s="26" t="s">
        <v>330</v>
      </c>
      <c r="D105" s="34" t="s">
        <v>331</v>
      </c>
      <c r="E105" s="26" t="s">
        <v>19</v>
      </c>
      <c r="F105" s="31">
        <v>101375476920</v>
      </c>
      <c r="G105" s="26">
        <v>2018341293</v>
      </c>
      <c r="H105" s="39">
        <v>35362</v>
      </c>
      <c r="I105" s="40">
        <v>44866</v>
      </c>
      <c r="J105" s="37">
        <v>12214</v>
      </c>
      <c r="K105" s="37">
        <v>8143</v>
      </c>
      <c r="L105" s="37">
        <v>0</v>
      </c>
      <c r="M105" s="37">
        <v>979</v>
      </c>
      <c r="N105" s="38">
        <f t="shared" si="50"/>
        <v>21336</v>
      </c>
      <c r="O105" s="37">
        <v>196</v>
      </c>
      <c r="P105" s="18">
        <v>25</v>
      </c>
      <c r="Q105" s="18"/>
      <c r="R105" s="18">
        <f t="shared" ref="R105:R109" si="51">SUM(P105:Q105)</f>
        <v>25</v>
      </c>
      <c r="S105" s="18">
        <v>16</v>
      </c>
      <c r="T105" s="18"/>
      <c r="U105" s="22">
        <f>ROUND(J105/$D$4*R105,0)</f>
        <v>11744</v>
      </c>
      <c r="V105" s="22">
        <f>ROUND(K105/$D$4*R105,0)</f>
        <v>7830</v>
      </c>
      <c r="W105" s="22">
        <f>L105/$D$4*R105</f>
        <v>0</v>
      </c>
      <c r="X105" s="22">
        <f>ROUND(M105/$D$4*R105,0)</f>
        <v>941</v>
      </c>
      <c r="Y105" s="22">
        <f>ROUND(O105*S105,0)</f>
        <v>3136</v>
      </c>
      <c r="Z105" s="22"/>
      <c r="AA105" s="24">
        <f>+U105+V105+W105+X105+Y105+Z105</f>
        <v>23651</v>
      </c>
      <c r="AB105" s="25">
        <f>ROUND(U105*12%,0)</f>
        <v>1409</v>
      </c>
      <c r="AC105" s="25">
        <f>+CEILING(AA105*0%,1)</f>
        <v>0</v>
      </c>
      <c r="AD105" s="19">
        <f>+AC105+AB105</f>
        <v>1409</v>
      </c>
      <c r="AE105" s="19">
        <v>4442.3076923076924</v>
      </c>
      <c r="AF105" s="19">
        <f>AA105-AD105+AE105</f>
        <v>26684.307692307691</v>
      </c>
      <c r="AG105" s="87" t="s">
        <v>333</v>
      </c>
      <c r="AH105" s="46">
        <v>50100262846565</v>
      </c>
      <c r="AI105" s="46" t="s">
        <v>332</v>
      </c>
    </row>
    <row r="106" spans="1:35" s="20" customFormat="1" ht="30" customHeight="1">
      <c r="A106" s="21">
        <f t="shared" si="25"/>
        <v>96</v>
      </c>
      <c r="B106" s="44" t="s">
        <v>339</v>
      </c>
      <c r="C106" s="34" t="s">
        <v>340</v>
      </c>
      <c r="D106" s="34" t="s">
        <v>341</v>
      </c>
      <c r="E106" s="26" t="s">
        <v>19</v>
      </c>
      <c r="F106" s="32">
        <v>101168490922</v>
      </c>
      <c r="G106" s="26">
        <v>1116194011</v>
      </c>
      <c r="H106" s="39" t="s">
        <v>342</v>
      </c>
      <c r="I106" s="39">
        <v>44927</v>
      </c>
      <c r="J106" s="37">
        <v>12214</v>
      </c>
      <c r="K106" s="37">
        <v>8143</v>
      </c>
      <c r="L106" s="37">
        <v>0</v>
      </c>
      <c r="M106" s="37">
        <v>979</v>
      </c>
      <c r="N106" s="38">
        <f t="shared" si="50"/>
        <v>21336</v>
      </c>
      <c r="O106" s="37">
        <v>196</v>
      </c>
      <c r="P106" s="18">
        <v>16</v>
      </c>
      <c r="Q106" s="18"/>
      <c r="R106" s="18">
        <f t="shared" si="51"/>
        <v>16</v>
      </c>
      <c r="S106" s="18">
        <v>0</v>
      </c>
      <c r="T106" s="18"/>
      <c r="U106" s="22">
        <f t="shared" ref="U106:U109" si="52">ROUND(J106/$D$4*R106,0)</f>
        <v>7516</v>
      </c>
      <c r="V106" s="22">
        <f t="shared" ref="V106:V109" si="53">ROUND(K106/$D$4*R106,0)</f>
        <v>5011</v>
      </c>
      <c r="W106" s="22">
        <f t="shared" ref="W106:W109" si="54">L106/$D$4*R106</f>
        <v>0</v>
      </c>
      <c r="X106" s="22">
        <f t="shared" ref="X106:X109" si="55">ROUND(M106/$D$4*R106,0)</f>
        <v>602</v>
      </c>
      <c r="Y106" s="22">
        <f t="shared" ref="Y106:Y109" si="56">ROUND(O106*S106,0)</f>
        <v>0</v>
      </c>
      <c r="Z106" s="22"/>
      <c r="AA106" s="24">
        <f t="shared" ref="AA106:AA109" si="57">+U106+V106+W106+X106+Y106+Z106</f>
        <v>13129</v>
      </c>
      <c r="AB106" s="25">
        <f t="shared" ref="AB106:AB107" si="58">ROUND(U106*12%,0)</f>
        <v>902</v>
      </c>
      <c r="AC106" s="25">
        <f t="shared" ref="AC106:AC109" si="59">+CEILING(AA106*0%,1)</f>
        <v>0</v>
      </c>
      <c r="AD106" s="19">
        <f t="shared" ref="AD106:AD109" si="60">+AC106+AB106</f>
        <v>902</v>
      </c>
      <c r="AE106" s="19"/>
      <c r="AF106" s="19">
        <f>AA106-AD106+AE106</f>
        <v>12227</v>
      </c>
      <c r="AG106" s="88" t="s">
        <v>35</v>
      </c>
      <c r="AH106" s="66">
        <v>10120040544</v>
      </c>
      <c r="AI106" s="66" t="s">
        <v>437</v>
      </c>
    </row>
    <row r="107" spans="1:35" s="20" customFormat="1" ht="30" customHeight="1">
      <c r="A107" s="21">
        <f t="shared" si="25"/>
        <v>97</v>
      </c>
      <c r="B107" s="42" t="s">
        <v>387</v>
      </c>
      <c r="C107" s="34" t="s">
        <v>343</v>
      </c>
      <c r="D107" s="34" t="s">
        <v>344</v>
      </c>
      <c r="E107" s="34" t="s">
        <v>19</v>
      </c>
      <c r="F107" s="48">
        <v>101352184747</v>
      </c>
      <c r="G107" s="26">
        <v>1116206885</v>
      </c>
      <c r="H107" s="39" t="s">
        <v>371</v>
      </c>
      <c r="I107" s="34" t="s">
        <v>365</v>
      </c>
      <c r="J107" s="37">
        <v>12214</v>
      </c>
      <c r="K107" s="37">
        <v>8143</v>
      </c>
      <c r="L107" s="37">
        <v>0</v>
      </c>
      <c r="M107" s="37">
        <v>979</v>
      </c>
      <c r="N107" s="38">
        <f t="shared" si="50"/>
        <v>21336</v>
      </c>
      <c r="O107" s="37">
        <v>196</v>
      </c>
      <c r="P107" s="18">
        <v>24</v>
      </c>
      <c r="Q107" s="18"/>
      <c r="R107" s="18">
        <f t="shared" si="51"/>
        <v>24</v>
      </c>
      <c r="S107" s="18">
        <v>16</v>
      </c>
      <c r="T107" s="18"/>
      <c r="U107" s="22">
        <f t="shared" si="52"/>
        <v>11274</v>
      </c>
      <c r="V107" s="22">
        <f t="shared" si="53"/>
        <v>7517</v>
      </c>
      <c r="W107" s="22">
        <f t="shared" si="54"/>
        <v>0</v>
      </c>
      <c r="X107" s="22">
        <f t="shared" si="55"/>
        <v>904</v>
      </c>
      <c r="Y107" s="22">
        <f t="shared" si="56"/>
        <v>3136</v>
      </c>
      <c r="Z107" s="22"/>
      <c r="AA107" s="24">
        <f t="shared" si="57"/>
        <v>22831</v>
      </c>
      <c r="AB107" s="25">
        <f t="shared" si="58"/>
        <v>1353</v>
      </c>
      <c r="AC107" s="25">
        <f t="shared" si="59"/>
        <v>0</v>
      </c>
      <c r="AD107" s="19">
        <f t="shared" si="60"/>
        <v>1353</v>
      </c>
      <c r="AE107" s="19"/>
      <c r="AF107" s="19">
        <f t="shared" ref="AF107" si="61">AA107-AD107+AE107</f>
        <v>21478</v>
      </c>
      <c r="AG107" s="87" t="s">
        <v>315</v>
      </c>
      <c r="AH107" s="64" t="s">
        <v>469</v>
      </c>
      <c r="AI107" s="46" t="s">
        <v>383</v>
      </c>
    </row>
    <row r="108" spans="1:35" s="20" customFormat="1" ht="30" customHeight="1">
      <c r="A108" s="21">
        <f t="shared" si="25"/>
        <v>98</v>
      </c>
      <c r="B108" s="36" t="s">
        <v>53</v>
      </c>
      <c r="C108" s="26" t="s">
        <v>54</v>
      </c>
      <c r="D108" s="26" t="s">
        <v>55</v>
      </c>
      <c r="E108" s="26" t="s">
        <v>19</v>
      </c>
      <c r="F108" s="32">
        <v>101290835901</v>
      </c>
      <c r="G108" s="26">
        <v>6927894118</v>
      </c>
      <c r="H108" s="29">
        <v>36351</v>
      </c>
      <c r="I108" s="26" t="s">
        <v>236</v>
      </c>
      <c r="J108" s="37">
        <v>12214</v>
      </c>
      <c r="K108" s="37">
        <v>8143</v>
      </c>
      <c r="L108" s="37">
        <v>0</v>
      </c>
      <c r="M108" s="37">
        <v>979</v>
      </c>
      <c r="N108" s="38">
        <f t="shared" si="50"/>
        <v>21336</v>
      </c>
      <c r="O108" s="37">
        <v>196</v>
      </c>
      <c r="P108" s="18">
        <v>26</v>
      </c>
      <c r="Q108" s="18"/>
      <c r="R108" s="18">
        <f t="shared" ref="R108" si="62">SUM(P108:Q108)</f>
        <v>26</v>
      </c>
      <c r="S108" s="18">
        <v>40</v>
      </c>
      <c r="T108" s="18"/>
      <c r="U108" s="22">
        <f t="shared" si="52"/>
        <v>12214</v>
      </c>
      <c r="V108" s="22">
        <f t="shared" si="53"/>
        <v>8143</v>
      </c>
      <c r="W108" s="22">
        <f t="shared" si="54"/>
        <v>0</v>
      </c>
      <c r="X108" s="22">
        <f t="shared" si="55"/>
        <v>979</v>
      </c>
      <c r="Y108" s="22">
        <f t="shared" si="56"/>
        <v>7840</v>
      </c>
      <c r="Z108" s="22"/>
      <c r="AA108" s="24">
        <f t="shared" si="57"/>
        <v>29176</v>
      </c>
      <c r="AB108" s="25">
        <f t="shared" ref="AB108:AB109" si="63">+ROUND(U108*12%,0)</f>
        <v>1466</v>
      </c>
      <c r="AC108" s="25">
        <f t="shared" si="59"/>
        <v>0</v>
      </c>
      <c r="AD108" s="19">
        <f t="shared" si="60"/>
        <v>1466</v>
      </c>
      <c r="AE108" s="19"/>
      <c r="AF108" s="19">
        <f t="shared" ref="AF108:AF109" si="64">AA108-AD108</f>
        <v>27710</v>
      </c>
      <c r="AG108" s="82" t="s">
        <v>35</v>
      </c>
      <c r="AH108" s="56" t="s">
        <v>256</v>
      </c>
      <c r="AI108" s="57" t="s">
        <v>251</v>
      </c>
    </row>
    <row r="109" spans="1:35" s="20" customFormat="1" ht="30" customHeight="1">
      <c r="A109" s="21">
        <f t="shared" si="25"/>
        <v>99</v>
      </c>
      <c r="B109" s="36" t="s">
        <v>424</v>
      </c>
      <c r="C109" s="34" t="s">
        <v>425</v>
      </c>
      <c r="D109" s="34" t="s">
        <v>426</v>
      </c>
      <c r="E109" s="34" t="s">
        <v>19</v>
      </c>
      <c r="F109" s="48">
        <v>101129855434</v>
      </c>
      <c r="G109" s="26">
        <v>1116220499</v>
      </c>
      <c r="H109" s="39" t="s">
        <v>443</v>
      </c>
      <c r="I109" s="34" t="s">
        <v>444</v>
      </c>
      <c r="J109" s="37">
        <v>12214</v>
      </c>
      <c r="K109" s="37">
        <v>8143</v>
      </c>
      <c r="L109" s="37">
        <v>0</v>
      </c>
      <c r="M109" s="37">
        <v>979</v>
      </c>
      <c r="N109" s="38">
        <f t="shared" si="50"/>
        <v>21336</v>
      </c>
      <c r="O109" s="37">
        <v>196</v>
      </c>
      <c r="P109" s="18">
        <v>23</v>
      </c>
      <c r="Q109" s="18"/>
      <c r="R109" s="18">
        <f t="shared" si="51"/>
        <v>23</v>
      </c>
      <c r="S109" s="18">
        <v>16</v>
      </c>
      <c r="T109" s="18"/>
      <c r="U109" s="22">
        <f t="shared" si="52"/>
        <v>10805</v>
      </c>
      <c r="V109" s="22">
        <f t="shared" si="53"/>
        <v>7203</v>
      </c>
      <c r="W109" s="22">
        <f t="shared" si="54"/>
        <v>0</v>
      </c>
      <c r="X109" s="22">
        <f t="shared" si="55"/>
        <v>866</v>
      </c>
      <c r="Y109" s="22">
        <f t="shared" si="56"/>
        <v>3136</v>
      </c>
      <c r="Z109" s="22"/>
      <c r="AA109" s="24">
        <f t="shared" si="57"/>
        <v>22010</v>
      </c>
      <c r="AB109" s="25">
        <f t="shared" si="63"/>
        <v>1297</v>
      </c>
      <c r="AC109" s="25">
        <f t="shared" si="59"/>
        <v>0</v>
      </c>
      <c r="AD109" s="19">
        <f t="shared" si="60"/>
        <v>1297</v>
      </c>
      <c r="AE109" s="19"/>
      <c r="AF109" s="19">
        <f t="shared" si="64"/>
        <v>20713</v>
      </c>
      <c r="AG109" s="82" t="s">
        <v>477</v>
      </c>
      <c r="AH109" s="46">
        <v>4104155000066810</v>
      </c>
      <c r="AI109" s="46" t="s">
        <v>438</v>
      </c>
    </row>
    <row r="110" spans="1:35" ht="17.25">
      <c r="A110" s="77"/>
      <c r="B110" s="78"/>
      <c r="C110" s="78"/>
      <c r="D110" s="78"/>
      <c r="E110" s="83"/>
      <c r="F110" s="83"/>
      <c r="G110" s="84"/>
      <c r="H110" s="85"/>
      <c r="I110" s="83"/>
      <c r="J110" s="86"/>
      <c r="K110" s="83"/>
      <c r="L110" s="83"/>
      <c r="M110" s="83"/>
      <c r="N110" s="78"/>
      <c r="O110" s="78"/>
      <c r="P110" s="79">
        <f>SUM(P11:P109)</f>
        <v>2325</v>
      </c>
      <c r="Q110" s="79">
        <f t="shared" ref="Q110:AF110" si="65">SUM(Q11:Q109)</f>
        <v>0</v>
      </c>
      <c r="R110" s="79">
        <f t="shared" si="65"/>
        <v>2325</v>
      </c>
      <c r="S110" s="79">
        <f t="shared" si="65"/>
        <v>136</v>
      </c>
      <c r="T110" s="79">
        <f t="shared" si="65"/>
        <v>0</v>
      </c>
      <c r="U110" s="79">
        <f t="shared" si="65"/>
        <v>910334</v>
      </c>
      <c r="V110" s="79">
        <f t="shared" si="65"/>
        <v>606914</v>
      </c>
      <c r="W110" s="79">
        <f t="shared" si="65"/>
        <v>0</v>
      </c>
      <c r="X110" s="79">
        <f t="shared" si="65"/>
        <v>72923</v>
      </c>
      <c r="Y110" s="79">
        <f t="shared" si="65"/>
        <v>24976</v>
      </c>
      <c r="Z110" s="79">
        <f t="shared" si="65"/>
        <v>0</v>
      </c>
      <c r="AA110" s="79">
        <f t="shared" si="65"/>
        <v>1615147</v>
      </c>
      <c r="AB110" s="79">
        <f t="shared" si="65"/>
        <v>109257</v>
      </c>
      <c r="AC110" s="79">
        <f t="shared" si="65"/>
        <v>11299</v>
      </c>
      <c r="AD110" s="79">
        <f t="shared" si="65"/>
        <v>120556</v>
      </c>
      <c r="AE110" s="79">
        <f t="shared" si="65"/>
        <v>4442.3076923076924</v>
      </c>
      <c r="AF110" s="79">
        <f t="shared" si="65"/>
        <v>1499033.3076923077</v>
      </c>
      <c r="AG110" s="78"/>
      <c r="AH110" s="80"/>
      <c r="AI110" s="81"/>
    </row>
    <row r="111" spans="1:35" ht="17.25">
      <c r="E111" s="49"/>
      <c r="F111" s="49"/>
      <c r="G111" s="50"/>
      <c r="H111" s="52"/>
      <c r="I111" s="49"/>
      <c r="J111" s="51"/>
      <c r="K111" s="49"/>
      <c r="L111" s="49"/>
      <c r="M111" s="49"/>
    </row>
    <row r="112" spans="1:35" ht="17.25">
      <c r="E112" s="49"/>
      <c r="F112" s="49"/>
      <c r="G112" s="50"/>
      <c r="H112" s="52"/>
      <c r="I112" s="49"/>
      <c r="J112" s="51"/>
      <c r="K112" s="49"/>
      <c r="L112" s="49"/>
      <c r="M112" s="49"/>
    </row>
  </sheetData>
  <autoFilter ref="A10:AL110"/>
  <mergeCells count="29">
    <mergeCell ref="Y5:AH5"/>
    <mergeCell ref="A1:AH1"/>
    <mergeCell ref="A2:AH2"/>
    <mergeCell ref="A3:AH3"/>
    <mergeCell ref="E4:X4"/>
    <mergeCell ref="Y4:AH4"/>
    <mergeCell ref="AB9:AC9"/>
    <mergeCell ref="A6:D7"/>
    <mergeCell ref="E6:K7"/>
    <mergeCell ref="Y6:AH6"/>
    <mergeCell ref="Y7:AH7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N9"/>
    <mergeCell ref="P9:AA9"/>
    <mergeCell ref="AJ9:AJ10"/>
    <mergeCell ref="AD9:AD10"/>
    <mergeCell ref="AE9:AE10"/>
    <mergeCell ref="AF9:AF10"/>
    <mergeCell ref="AG9:AG10"/>
    <mergeCell ref="AH9:AH10"/>
    <mergeCell ref="AI9:AI10"/>
  </mergeCells>
  <conditionalFormatting sqref="B94">
    <cfRule type="duplicateValues" dxfId="5" priority="12"/>
  </conditionalFormatting>
  <conditionalFormatting sqref="B95">
    <cfRule type="duplicateValues" dxfId="4" priority="11"/>
  </conditionalFormatting>
  <conditionalFormatting sqref="G113:G1048576 G1:G11">
    <cfRule type="duplicateValues" dxfId="3" priority="18"/>
  </conditionalFormatting>
  <conditionalFormatting sqref="B108">
    <cfRule type="duplicateValues" dxfId="2" priority="3"/>
  </conditionalFormatting>
  <conditionalFormatting sqref="B109">
    <cfRule type="duplicateValues" dxfId="1" priority="2"/>
  </conditionalFormatting>
  <conditionalFormatting sqref="G12:G109">
    <cfRule type="duplicateValues" dxfId="0" priority="1"/>
  </conditionalFormatting>
  <hyperlinks>
    <hyperlink ref="G77" r:id="rId1" display="callto:1116179560"/>
  </hyperlinks>
  <printOptions horizontalCentered="1"/>
  <pageMargins left="0" right="0" top="0.74803149606299202" bottom="0" header="0.31496062992126" footer="0.31496062992126"/>
  <pageSetup paperSize="9" scale="3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</vt:lpstr>
      <vt:lpstr>Com!Print_Area</vt:lpstr>
      <vt:lpstr>Com!Print_Titles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Vikas</cp:lastModifiedBy>
  <cp:lastPrinted>2023-05-11T07:29:11Z</cp:lastPrinted>
  <dcterms:created xsi:type="dcterms:W3CDTF">2017-11-05T04:48:35Z</dcterms:created>
  <dcterms:modified xsi:type="dcterms:W3CDTF">2023-07-05T10:47:35Z</dcterms:modified>
</cp:coreProperties>
</file>